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Arno USB 2T/ARNAUD/PLONGEE/CTR CORSE/COMPTABILITE/2023-2024/"/>
    </mc:Choice>
  </mc:AlternateContent>
  <xr:revisionPtr revIDLastSave="0" documentId="13_ncr:1_{5B21754D-666B-3040-9F4C-D2FF30A4064E}" xr6:coauthVersionLast="47" xr6:coauthVersionMax="47" xr10:uidLastSave="{00000000-0000-0000-0000-000000000000}"/>
  <bookViews>
    <workbookView xWindow="0" yWindow="0" windowWidth="28800" windowHeight="18000" tabRatio="947" xr2:uid="{00000000-000D-0000-FFFF-FFFF00000000}"/>
  </bookViews>
  <sheets>
    <sheet name="BILAN" sheetId="9" r:id="rId1"/>
    <sheet name="Poste 1 stages" sheetId="1" r:id="rId2"/>
    <sheet name="Poste 2 Activités et Réunions" sheetId="11" r:id="rId3"/>
    <sheet name="Poste 3 Matériel" sheetId="12" r:id="rId4"/>
    <sheet name="Poste 4 Subventions" sheetId="13" r:id="rId5"/>
    <sheet name="Poste 5 Charges d'exploitation" sheetId="14" r:id="rId6"/>
    <sheet name="Poste 6 Divers" sheetId="15" r:id="rId7"/>
    <sheet name="COMPTE CHEQUES" sheetId="3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9" l="1"/>
  <c r="K14" i="9"/>
  <c r="F69" i="14"/>
  <c r="F70" i="14" s="1"/>
  <c r="F71" i="14" s="1"/>
  <c r="F72" i="14" s="1"/>
  <c r="F73" i="14" s="1"/>
  <c r="F74" i="14" s="1"/>
  <c r="F75" i="14" s="1"/>
  <c r="F76" i="14" s="1"/>
  <c r="F77" i="14" s="1"/>
  <c r="F16" i="11"/>
  <c r="F17" i="11" s="1"/>
  <c r="F18" i="11" s="1"/>
  <c r="F19" i="11" s="1"/>
  <c r="F20" i="11" s="1"/>
  <c r="F21" i="11" s="1"/>
  <c r="F48" i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E164" i="3"/>
  <c r="E165" i="3" s="1"/>
  <c r="E166" i="3" s="1"/>
  <c r="F5" i="14"/>
  <c r="F6" i="14" s="1"/>
  <c r="F7" i="14" s="1"/>
  <c r="F8" i="14" s="1"/>
  <c r="F9" i="14" s="1"/>
  <c r="E47" i="13"/>
  <c r="F5" i="13"/>
  <c r="F6" i="13" s="1"/>
  <c r="F7" i="13" s="1"/>
  <c r="F8" i="13" s="1"/>
  <c r="F9" i="13" s="1"/>
  <c r="F10" i="13" s="1"/>
  <c r="F11" i="13" s="1"/>
  <c r="F12" i="13" s="1"/>
  <c r="F13" i="13" s="1"/>
  <c r="F14" i="13" s="1"/>
  <c r="F15" i="13" s="1"/>
  <c r="F16" i="13" s="1"/>
  <c r="F17" i="13" s="1"/>
  <c r="F18" i="13" s="1"/>
  <c r="F19" i="13" s="1"/>
  <c r="F20" i="13" s="1"/>
  <c r="F21" i="13" s="1"/>
  <c r="F22" i="13" s="1"/>
  <c r="F23" i="13" s="1"/>
  <c r="F24" i="13" s="1"/>
  <c r="F25" i="13" s="1"/>
  <c r="F26" i="13" s="1"/>
  <c r="F27" i="13" s="1"/>
  <c r="F28" i="13" s="1"/>
  <c r="F29" i="13" s="1"/>
  <c r="F30" i="13" s="1"/>
  <c r="F31" i="13" s="1"/>
  <c r="F32" i="13" s="1"/>
  <c r="F33" i="13" s="1"/>
  <c r="F34" i="13" s="1"/>
  <c r="F35" i="13" s="1"/>
  <c r="F36" i="13" s="1"/>
  <c r="F37" i="13" s="1"/>
  <c r="F38" i="13" s="1"/>
  <c r="F39" i="13" s="1"/>
  <c r="F40" i="13" s="1"/>
  <c r="F41" i="13" s="1"/>
  <c r="F42" i="13" s="1"/>
  <c r="F43" i="13" s="1"/>
  <c r="F44" i="13" s="1"/>
  <c r="F45" i="13" s="1"/>
  <c r="F46" i="13" s="1"/>
  <c r="K31" i="9"/>
  <c r="G6" i="9"/>
  <c r="K6" i="9"/>
  <c r="G23" i="9"/>
  <c r="K23" i="9"/>
  <c r="G31" i="9"/>
  <c r="G43" i="9"/>
  <c r="K43" i="9"/>
  <c r="G67" i="9"/>
  <c r="K67" i="9"/>
  <c r="E47" i="15"/>
  <c r="D47" i="15"/>
  <c r="D48" i="15" s="1"/>
  <c r="F5" i="15"/>
  <c r="F6" i="15" s="1"/>
  <c r="F7" i="15" s="1"/>
  <c r="F8" i="15" s="1"/>
  <c r="F9" i="15" s="1"/>
  <c r="F10" i="15" s="1"/>
  <c r="F11" i="15" s="1"/>
  <c r="F12" i="15" s="1"/>
  <c r="F13" i="15" s="1"/>
  <c r="F14" i="15" s="1"/>
  <c r="F15" i="15" s="1"/>
  <c r="F16" i="15" s="1"/>
  <c r="F17" i="15" s="1"/>
  <c r="F18" i="15" s="1"/>
  <c r="F19" i="15" s="1"/>
  <c r="F20" i="15" s="1"/>
  <c r="F21" i="15" s="1"/>
  <c r="F22" i="15" s="1"/>
  <c r="F23" i="15" s="1"/>
  <c r="F24" i="15" s="1"/>
  <c r="F25" i="15" s="1"/>
  <c r="F26" i="15" s="1"/>
  <c r="F27" i="15" s="1"/>
  <c r="F28" i="15" s="1"/>
  <c r="F29" i="15" s="1"/>
  <c r="F30" i="15" s="1"/>
  <c r="F31" i="15" s="1"/>
  <c r="F32" i="15" s="1"/>
  <c r="F33" i="15" s="1"/>
  <c r="F34" i="15" s="1"/>
  <c r="F35" i="15" s="1"/>
  <c r="F36" i="15" s="1"/>
  <c r="F37" i="15" s="1"/>
  <c r="F38" i="15" s="1"/>
  <c r="F39" i="15" s="1"/>
  <c r="F40" i="15" s="1"/>
  <c r="F41" i="15" s="1"/>
  <c r="F42" i="15" s="1"/>
  <c r="F43" i="15" s="1"/>
  <c r="F44" i="15" s="1"/>
  <c r="F45" i="15" s="1"/>
  <c r="F46" i="15" s="1"/>
  <c r="E78" i="14"/>
  <c r="D78" i="14"/>
  <c r="D47" i="13"/>
  <c r="E47" i="12"/>
  <c r="D47" i="12"/>
  <c r="F5" i="12"/>
  <c r="F6" i="12" s="1"/>
  <c r="F7" i="12" s="1"/>
  <c r="F8" i="12" s="1"/>
  <c r="F9" i="12" s="1"/>
  <c r="F10" i="12" s="1"/>
  <c r="F11" i="12" s="1"/>
  <c r="F12" i="12" s="1"/>
  <c r="F13" i="12" s="1"/>
  <c r="F14" i="12" s="1"/>
  <c r="F15" i="12" s="1"/>
  <c r="F16" i="12" s="1"/>
  <c r="F17" i="12" s="1"/>
  <c r="F18" i="12" s="1"/>
  <c r="F19" i="12" s="1"/>
  <c r="F20" i="12" s="1"/>
  <c r="F21" i="12" s="1"/>
  <c r="F22" i="12" s="1"/>
  <c r="F23" i="12" s="1"/>
  <c r="F24" i="12" s="1"/>
  <c r="F25" i="12" s="1"/>
  <c r="F26" i="12" s="1"/>
  <c r="F27" i="12" s="1"/>
  <c r="F28" i="12" s="1"/>
  <c r="F29" i="12" s="1"/>
  <c r="F30" i="12" s="1"/>
  <c r="F31" i="12" s="1"/>
  <c r="F32" i="12" s="1"/>
  <c r="F33" i="12" s="1"/>
  <c r="F34" i="12" s="1"/>
  <c r="F35" i="12" s="1"/>
  <c r="F36" i="12" s="1"/>
  <c r="F37" i="12" s="1"/>
  <c r="F38" i="12" s="1"/>
  <c r="F39" i="12" s="1"/>
  <c r="F40" i="12" s="1"/>
  <c r="F41" i="12" s="1"/>
  <c r="F42" i="12" s="1"/>
  <c r="F43" i="12" s="1"/>
  <c r="F44" i="12" s="1"/>
  <c r="F45" i="12" s="1"/>
  <c r="F46" i="12" s="1"/>
  <c r="E46" i="11"/>
  <c r="D46" i="11"/>
  <c r="F5" i="11"/>
  <c r="F6" i="11" s="1"/>
  <c r="F7" i="11" s="1"/>
  <c r="F8" i="11" s="1"/>
  <c r="F9" i="11" s="1"/>
  <c r="F10" i="11" s="1"/>
  <c r="F11" i="11" s="1"/>
  <c r="F12" i="11" s="1"/>
  <c r="F13" i="11" s="1"/>
  <c r="F14" i="11" s="1"/>
  <c r="F15" i="11" s="1"/>
  <c r="E83" i="1"/>
  <c r="D83" i="1"/>
  <c r="E6" i="3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E102" i="3" s="1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E119" i="3" s="1"/>
  <c r="E120" i="3" s="1"/>
  <c r="E121" i="3" s="1"/>
  <c r="E122" i="3" s="1"/>
  <c r="E123" i="3" s="1"/>
  <c r="E124" i="3" s="1"/>
  <c r="E125" i="3" s="1"/>
  <c r="E126" i="3" s="1"/>
  <c r="E127" i="3" s="1"/>
  <c r="E128" i="3" s="1"/>
  <c r="E129" i="3" s="1"/>
  <c r="E130" i="3" s="1"/>
  <c r="E131" i="3" s="1"/>
  <c r="E132" i="3" s="1"/>
  <c r="E133" i="3" s="1"/>
  <c r="E134" i="3" s="1"/>
  <c r="E135" i="3" s="1"/>
  <c r="E136" i="3" s="1"/>
  <c r="E137" i="3" s="1"/>
  <c r="E138" i="3" s="1"/>
  <c r="E139" i="3" s="1"/>
  <c r="E140" i="3" s="1"/>
  <c r="E141" i="3" s="1"/>
  <c r="E142" i="3" s="1"/>
  <c r="E143" i="3" s="1"/>
  <c r="E144" i="3" s="1"/>
  <c r="E145" i="3" s="1"/>
  <c r="E146" i="3" s="1"/>
  <c r="E147" i="3" s="1"/>
  <c r="E148" i="3" s="1"/>
  <c r="E149" i="3" s="1"/>
  <c r="E150" i="3" s="1"/>
  <c r="E151" i="3" s="1"/>
  <c r="E152" i="3" s="1"/>
  <c r="E153" i="3" s="1"/>
  <c r="E154" i="3" s="1"/>
  <c r="E155" i="3" s="1"/>
  <c r="E156" i="3" s="1"/>
  <c r="E157" i="3" s="1"/>
  <c r="E158" i="3" s="1"/>
  <c r="E159" i="3" s="1"/>
  <c r="E160" i="3" s="1"/>
  <c r="E161" i="3" s="1"/>
  <c r="E162" i="3" s="1"/>
  <c r="E163" i="3" s="1"/>
  <c r="F5" i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K74" i="9" l="1"/>
  <c r="F76" i="9" s="1"/>
  <c r="G74" i="9"/>
  <c r="F77" i="9" s="1"/>
  <c r="F22" i="1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F44" i="11" s="1"/>
  <c r="F45" i="11" s="1"/>
  <c r="F82" i="1"/>
  <c r="D48" i="13"/>
  <c r="F10" i="14"/>
  <c r="F11" i="14" s="1"/>
  <c r="F12" i="14" s="1"/>
  <c r="F13" i="14" s="1"/>
  <c r="F14" i="14" s="1"/>
  <c r="F15" i="14" s="1"/>
  <c r="F16" i="14" s="1"/>
  <c r="F17" i="14" s="1"/>
  <c r="F18" i="14" s="1"/>
  <c r="F19" i="14" s="1"/>
  <c r="F20" i="14" s="1"/>
  <c r="F21" i="14" s="1"/>
  <c r="F22" i="14" s="1"/>
  <c r="F23" i="14" s="1"/>
  <c r="F24" i="14" s="1"/>
  <c r="F25" i="14" s="1"/>
  <c r="F26" i="14" s="1"/>
  <c r="F27" i="14" s="1"/>
  <c r="F28" i="14" s="1"/>
  <c r="F29" i="14" s="1"/>
  <c r="F30" i="14" s="1"/>
  <c r="F31" i="14" s="1"/>
  <c r="F32" i="14" s="1"/>
  <c r="F33" i="14" s="1"/>
  <c r="F34" i="14" s="1"/>
  <c r="F35" i="14" s="1"/>
  <c r="F36" i="14" s="1"/>
  <c r="F37" i="14" s="1"/>
  <c r="F38" i="14" s="1"/>
  <c r="F39" i="14" s="1"/>
  <c r="F40" i="14" s="1"/>
  <c r="F41" i="14" s="1"/>
  <c r="F42" i="14" s="1"/>
  <c r="F43" i="14" s="1"/>
  <c r="F44" i="14" s="1"/>
  <c r="F45" i="14" s="1"/>
  <c r="F46" i="14" s="1"/>
  <c r="F47" i="14" s="1"/>
  <c r="F48" i="14" s="1"/>
  <c r="F49" i="14" s="1"/>
  <c r="F50" i="14" s="1"/>
  <c r="F51" i="14" s="1"/>
  <c r="F52" i="14" s="1"/>
  <c r="F53" i="14" s="1"/>
  <c r="F54" i="14" s="1"/>
  <c r="F55" i="14" s="1"/>
  <c r="F56" i="14" s="1"/>
  <c r="F57" i="14" s="1"/>
  <c r="F58" i="14" s="1"/>
  <c r="F59" i="14" s="1"/>
  <c r="F60" i="14" s="1"/>
  <c r="F61" i="14" s="1"/>
  <c r="F62" i="14" s="1"/>
  <c r="F63" i="14" s="1"/>
  <c r="F64" i="14" s="1"/>
  <c r="F65" i="14" s="1"/>
  <c r="F66" i="14" s="1"/>
  <c r="F67" i="14" s="1"/>
  <c r="F68" i="14" s="1"/>
  <c r="D48" i="12"/>
  <c r="D47" i="11"/>
  <c r="D79" i="14"/>
  <c r="D84" i="1"/>
  <c r="F78" i="9" l="1"/>
  <c r="F81" i="9"/>
  <c r="E167" i="3" l="1"/>
</calcChain>
</file>

<file path=xl/sharedStrings.xml><?xml version="1.0" encoding="utf-8"?>
<sst xmlns="http://schemas.openxmlformats.org/spreadsheetml/2006/main" count="490" uniqueCount="248">
  <si>
    <t>Poste 1  Stages</t>
  </si>
  <si>
    <t>Date</t>
  </si>
  <si>
    <t>Nature mouvement</t>
  </si>
  <si>
    <t>Crédit</t>
  </si>
  <si>
    <t>Total</t>
  </si>
  <si>
    <t>Débit</t>
  </si>
  <si>
    <t>DATE</t>
  </si>
  <si>
    <t>NATURE</t>
  </si>
  <si>
    <t>DEBIT</t>
  </si>
  <si>
    <t>CREDIT</t>
  </si>
  <si>
    <t>TOTAL</t>
  </si>
  <si>
    <t>Poste 1</t>
  </si>
  <si>
    <t>Dépenses</t>
  </si>
  <si>
    <t>Recettes</t>
  </si>
  <si>
    <t>STAGES</t>
  </si>
  <si>
    <t>Poste 2</t>
  </si>
  <si>
    <t>ACTIVITES ET REUNIONS</t>
  </si>
  <si>
    <t>Poste 3</t>
  </si>
  <si>
    <t>MATERIELS</t>
  </si>
  <si>
    <t>Poste 4</t>
  </si>
  <si>
    <t>SUBVENTIONS</t>
  </si>
  <si>
    <t>Poste 5</t>
  </si>
  <si>
    <t>Poste 6</t>
  </si>
  <si>
    <t>Charges d'exploitation</t>
  </si>
  <si>
    <t>Achat cartes CMAS/FEDE/NITROX</t>
  </si>
  <si>
    <t>Petit équipement</t>
  </si>
  <si>
    <t>Location véhicule</t>
  </si>
  <si>
    <t>Loyers</t>
  </si>
  <si>
    <t>Charges locative</t>
  </si>
  <si>
    <t>Entretien &amp; réparations véhicule-moteur, bateau</t>
  </si>
  <si>
    <t>Entretien matériel</t>
  </si>
  <si>
    <t xml:space="preserve">Assurances </t>
  </si>
  <si>
    <t>Documentation</t>
  </si>
  <si>
    <t>Salons-foires et expositions</t>
  </si>
  <si>
    <t>Réceptions &amp; frais de représentation</t>
  </si>
  <si>
    <t>Frais d'affranchissement</t>
  </si>
  <si>
    <t>Frais bancaires</t>
  </si>
  <si>
    <t>Cadeaux</t>
  </si>
  <si>
    <t>Réunions commission</t>
  </si>
  <si>
    <t>Total dépenses</t>
  </si>
  <si>
    <t>Total recettes</t>
  </si>
  <si>
    <t>Pôt de réunion</t>
  </si>
  <si>
    <t>COMPTE RESULTAT</t>
  </si>
  <si>
    <t>Nourriture Hébergement</t>
  </si>
  <si>
    <t>et doit figurer comme tel sur le compte cheque et sur le poste subventions en 1° ligne)</t>
  </si>
  <si>
    <t>Poste 6 Divers</t>
  </si>
  <si>
    <t>Divers</t>
  </si>
  <si>
    <t>N° Cheque/Virement</t>
  </si>
  <si>
    <t>Total Poste 1</t>
  </si>
  <si>
    <t>Total Débit et Crédit</t>
  </si>
  <si>
    <t>Total Poste 2</t>
  </si>
  <si>
    <t>Poste 3  Matériel</t>
  </si>
  <si>
    <t>Total Poste 3</t>
  </si>
  <si>
    <t>Poste 4 Subventions</t>
  </si>
  <si>
    <t>Total Poste 4</t>
  </si>
  <si>
    <t>Total Poste 5</t>
  </si>
  <si>
    <t>Poste 5 Charges d'exploitation</t>
  </si>
  <si>
    <t>Total Poste 6</t>
  </si>
  <si>
    <t>Montant</t>
  </si>
  <si>
    <t>Comission Technique Régionale</t>
  </si>
  <si>
    <t>Fournitures administratives / abonnements</t>
  </si>
  <si>
    <t>Poste 2 Activités et Réunions</t>
  </si>
  <si>
    <t>REPORT 31/08/2023  = 1° partie subvention de l'année et doit figurer au poste subventions</t>
  </si>
  <si>
    <t>COMPTES SG  2023-2024</t>
  </si>
  <si>
    <t>2023-2024</t>
  </si>
  <si>
    <t>Au 31/08/2024</t>
  </si>
  <si>
    <t>VIR - CRC - Subvention 2023-2024 (partie 1)</t>
  </si>
  <si>
    <t>VIR - CVL 23.09.001 N4 (x4) et 002 MF1 (x3)</t>
  </si>
  <si>
    <t>VIR - ZARAGOZA A - Note de frais MF1 CVL</t>
  </si>
  <si>
    <t>PRLVT - ACROBAT PLUS abonnement</t>
  </si>
  <si>
    <t>CB - AIR CORSICA VOL A/R - AGN BORDEAUX</t>
  </si>
  <si>
    <t>CB - SNCF PAR-BRD - AGN BORDEAUX</t>
  </si>
  <si>
    <t>CB - HELLO ASSO dîner gala - AGN BORDEAUX</t>
  </si>
  <si>
    <t>VIR - INCANTU 23.09.003 MF1 (x5)</t>
  </si>
  <si>
    <t>CB - U BISTROTELLU dîner CTR</t>
  </si>
  <si>
    <t>CB - TERRASSES DU PORT apéro MF1 ODYSSEE</t>
  </si>
  <si>
    <t>VIR - CEDIGRAPHE blocs notes CTR</t>
  </si>
  <si>
    <t>PRLVT - InDesign abonnement (CTN)</t>
  </si>
  <si>
    <t>CB - GOOGLE stockage</t>
  </si>
  <si>
    <t>VIR - MALASSENET S - INITIAL MF1 solde</t>
  </si>
  <si>
    <t>VIR - PoVo PLONGEE 23.10.003 GP-N4 (x4)</t>
  </si>
  <si>
    <t>VIR - ISULA 23.09.004 GP-N4 (x1)</t>
  </si>
  <si>
    <t>CHQ - ODYSSEE 23.10.001 MF1 (x13) + ANTEOR GEORG</t>
  </si>
  <si>
    <t>VIR - ZARAGOZA A - Rbt InDesign CTN + vol CTN</t>
  </si>
  <si>
    <t>VIR - WIRIG C - INITIAL MF1 solde</t>
  </si>
  <si>
    <t>VIR - ZARAGOZA A - Rbt vol CTN 09/2023</t>
  </si>
  <si>
    <t>VIR - ZARAGOZA A - Rbt vol CTN</t>
  </si>
  <si>
    <t>CB - STICKERAPP MACARONS 2024</t>
  </si>
  <si>
    <t>VIR - BURON D - Recyclage TIV Bastia 28/10/23</t>
  </si>
  <si>
    <t>VIR - CODEP93 23.10.005 MF1 (x15)</t>
  </si>
  <si>
    <t>VIR - CVL 23.10.002 INITIATEUR (x9)</t>
  </si>
  <si>
    <t xml:space="preserve">CB - Réunion des centres fédéraux - CORTE </t>
  </si>
  <si>
    <t>VIR - BRUNET C - INITIAL MF1 solde</t>
  </si>
  <si>
    <t>VIR - CVL 23.10.007 MF1 (x7)</t>
  </si>
  <si>
    <t>VIR - ISULA 23.10.004 MF1 (x3)</t>
  </si>
  <si>
    <t>VIR - INCANTU 23.10.006 GP-N4 (x15)</t>
  </si>
  <si>
    <t>VIR - GALLIOT Ch  - Recyclage TIV Bastia 28/10/23</t>
  </si>
  <si>
    <t>VIR - CRC F2309142 - Achat cartes septembre 2023</t>
  </si>
  <si>
    <t>VIR - CRC F231046 - Achat cartes octobre 2023</t>
  </si>
  <si>
    <t>CB - OKFE - Déjeuner initial MF1 CTR (AZ)</t>
  </si>
  <si>
    <t>CB - AIR CORSICA VOL A/R - Salon de la Plongée</t>
  </si>
  <si>
    <t>VIR - CRC - Subvention 2023-2024 (partie 2)</t>
  </si>
  <si>
    <t>VIR - E RAGNOLE 23.10.008 - GP-N4 (x1)</t>
  </si>
  <si>
    <t>CB - PULLMAN hôtel - AGN Bordeaux</t>
  </si>
  <si>
    <t>CB - RED HIPPO ORLY - AGN Bordeaux</t>
  </si>
  <si>
    <t>CB - TAVERNE DU MIDI - AGN Bordeaux</t>
  </si>
  <si>
    <t>CB - BONHEUR DU TRANSPORT taxi - AGN Bordeaux</t>
  </si>
  <si>
    <t>CB - TBM tramway - AGN Bordeaux</t>
  </si>
  <si>
    <t>VIR - GAUDEMARD Y - Rbt frais MF1 ODYSSEE</t>
  </si>
  <si>
    <t>VIR - AZ - Rbt frais nov-dec 2023</t>
  </si>
  <si>
    <t>VIR - SERAFINI F - Rbt dejeuner TIV Bastia</t>
  </si>
  <si>
    <t>CB - CCI AJACCIO parking - AGN Bordeaux</t>
  </si>
  <si>
    <t>VIR - CORMORANT FREEDIVING - Sport &amp; santé</t>
  </si>
  <si>
    <t>VIR - PULLMAN hôtel avoir - AGN Bordeaux</t>
  </si>
  <si>
    <t>VIR - CODEP93 23.12.001 - Cartes TIV (x7)</t>
  </si>
  <si>
    <t>VIR - SCCN - Recyclage TIV (x3)</t>
  </si>
  <si>
    <t>CHQ - SERAFINI + ESPERVIE - Recyclage TIV Bastia 28/10/23</t>
  </si>
  <si>
    <t>CHQ - SERAFINI + ESPERVIE - Recyclage TIV 28/10/23</t>
  </si>
  <si>
    <t>VIR - LEGENDE Rym Mélanie - Sport &amp; santé</t>
  </si>
  <si>
    <t>VIR - LEGENDRE ML - ANTEOR 17/02/2024</t>
  </si>
  <si>
    <t>VIR - EVASION VOYAGES - Déplacement B SCHITTLY</t>
  </si>
  <si>
    <t>Solde bancaire au 01/09/2023 à renseigner sur l'onglet "compte cheque"</t>
  </si>
  <si>
    <t>VIR - CRC - Subvention 2023-2024 (partie 3)</t>
  </si>
  <si>
    <t>VIR - BEST WESTERN BASTIA - Sport santé</t>
  </si>
  <si>
    <t>VIR - ALTI CAMPI - Loc salle + déj séminaire collège</t>
  </si>
  <si>
    <t>CB - AIR CORSICA VOL A/R - CTN 01/2024</t>
  </si>
  <si>
    <t>VIR - ESCALES J - Rbt frais km séminaire</t>
  </si>
  <si>
    <t>VIR - PENVEN S - Rbt frais km IRS</t>
  </si>
  <si>
    <t>CB - LE VERSAILLES - Diner Salon de la Plongée</t>
  </si>
  <si>
    <t>CB - Taxi G7 - Salon de la Plongée</t>
  </si>
  <si>
    <t>CB - OCEANIA - Repas Salon de la Plongée 2024</t>
  </si>
  <si>
    <t>CB - Taxi G7 - Salon de la Plongée 2024</t>
  </si>
  <si>
    <t>CB - NEW TOYOYAKI - Repas Salon de Plongée 2024</t>
  </si>
  <si>
    <t>VIR - CRC F231230 - Achat cartes décembre 2023</t>
  </si>
  <si>
    <t>VIR - ZARAGOZA A - Rbt frais km séminaire collège</t>
  </si>
  <si>
    <t>VIR - AZ Rbt frais CTN Salon de la Plongée 2024</t>
  </si>
  <si>
    <t>VIR - AZ - Rbt frais CTN Salon de la Plongée 2024</t>
  </si>
  <si>
    <t>CB - L'ARDOISE - Déjeuner CTR</t>
  </si>
  <si>
    <t>CB - LA MADRAGUE - Déjeuner CTR</t>
  </si>
  <si>
    <t>VIR - AZ - Rbt frais CTN Marseille janvier 2024</t>
  </si>
  <si>
    <t>VIR - AZ - Rbt AIR CORSICA VOL A/R - CTN 01/2024</t>
  </si>
  <si>
    <t>VIR - BLANCHARD F - Recyclage TIV Bastia mars 2024</t>
  </si>
  <si>
    <t>VIR - GOZZOLI Luca - INITIATEUR AJACCIO</t>
  </si>
  <si>
    <t>VIR - TORRA DIVING - INITIATEUR AJACCIO</t>
  </si>
  <si>
    <t>CB - LE MADEMOISELLE - Déjeuner CTR</t>
  </si>
  <si>
    <t>VIR - VIAL MORIAZ R - Initial TIV Bastia mars 2024</t>
  </si>
  <si>
    <t>VIR - SCHEERES J - Recyclage TIV Bastia mars 2024</t>
  </si>
  <si>
    <t>VIR - CRC F240237 - Achat cartes février 2024</t>
  </si>
  <si>
    <t>CB - ALTI CAMPI - Loc salle + dej Journée des encadrants</t>
  </si>
  <si>
    <t>VIR - AZ Frais km Journée des encadrants - Mars 2024</t>
  </si>
  <si>
    <t>CB - ALTI CAMPI - Loc salle + dej Journée encadrants</t>
  </si>
  <si>
    <t>CB - LE RENDEZ-VOUS - Dîner CTR (MANDARINE)</t>
  </si>
  <si>
    <t>VIR - CRC - Subvention exceptionnelle Sport Santé</t>
  </si>
  <si>
    <t>VIR - CASTILLE - TIV initiale (x2)</t>
  </si>
  <si>
    <t>VIR - MICHAUD T - ANTEOR (x1)</t>
  </si>
  <si>
    <t>VIR - BELINE B - TIV initiale (x1)</t>
  </si>
  <si>
    <t>CHQ - DAUPHINS DU VALINCO - Sport &amp; santé</t>
  </si>
  <si>
    <t>CHQ - CHIPPONI D - TIV initiale (x1)</t>
  </si>
  <si>
    <t>CHQ - LAMAURELLE Y - TIV initiale (x1)</t>
  </si>
  <si>
    <t>CHQ - BOUKALOV M (PAOLI) - TIV initiale (x1)</t>
  </si>
  <si>
    <t>CHQ - VRIJENS O - TIV initiale (x1)</t>
  </si>
  <si>
    <t>CHQ - COULON T (ATA) - TIV recyclage (x1)</t>
  </si>
  <si>
    <t>CHQ - CIUTATTA CHIETI - TIV initiale (x1)</t>
  </si>
  <si>
    <t>CHQ - FIORI F - INITIATEUR AJACCIO (x1)</t>
  </si>
  <si>
    <t>CHQ - RENARD H - INITIATEUR AJACCIO (x1)</t>
  </si>
  <si>
    <t>VIR - ISULA 24.04.001 - INITIATEUR (x1)</t>
  </si>
  <si>
    <t>VIR - PETIT Florent MANDARINE - Rbt frais réunion</t>
  </si>
  <si>
    <t>VIR - PETIT Florent MANDARINE - Rbt frais réunion CTR</t>
  </si>
  <si>
    <t>VIR - ASPTT - Location salle ANTEOR - Mars 2024</t>
  </si>
  <si>
    <t>CB - AIR CORSICA VOL A/R - CTN 05/2024</t>
  </si>
  <si>
    <t>PRLVT - SG Frais bancaires</t>
  </si>
  <si>
    <t>VIR - BAYART Charlotte - ANTEOR</t>
  </si>
  <si>
    <t>CB - LE PETIT VIETNAM - Dejeuner CTR</t>
  </si>
  <si>
    <t>VIR - E RAGNOLE 24.05.001 - INITIATEUR (x4)</t>
  </si>
  <si>
    <t>CB - LA POSTE envoi diplômes</t>
  </si>
  <si>
    <t>VIR - CRC F240436 - Achat cartes avril 2024</t>
  </si>
  <si>
    <t>VIR - COSTA VERDE LOISIRS 24.05.002 - GP-N4 (x4)</t>
  </si>
  <si>
    <t>VIR - EPIC 24.04.002 - GP-N4 (x2)</t>
  </si>
  <si>
    <t>VIR - CODEP93 24.05.003 - MF1 (x7)</t>
  </si>
  <si>
    <t>VIR - ISULA 24.05.004 - GP-N4 (x1)</t>
  </si>
  <si>
    <t>VIR - ODYSSEE 24.05.005 - GP-N4 (x2)</t>
  </si>
  <si>
    <t>VIR - CASTILLE 24.05.006 - GP-N4 (x4)</t>
  </si>
  <si>
    <t>VIR - ISULA 24.06.001 - MF1 (x1)</t>
  </si>
  <si>
    <t>VIR - CODEP93 24.06.002 - INITIATEUR (x15)</t>
  </si>
  <si>
    <t>VIR - ISULA 24.06.003 - INITIATEUR (x1)</t>
  </si>
  <si>
    <t>VIR - DIGNE N Bourse Initiateur</t>
  </si>
  <si>
    <t>VIR - BLANCHARD G - Rbt dejeuner TIV Bastia</t>
  </si>
  <si>
    <t>VIR - E RAGNOLE - GP-N4 (x3)</t>
  </si>
  <si>
    <t>CB - LE JOSEPHINE dejeuner tournée Cargese</t>
  </si>
  <si>
    <t>VIR - AZ Rbt AIR CORSICA VOL A/R - CTN 05/2024 VISIO</t>
  </si>
  <si>
    <t>VIR - AZ Rbt AIR CORSICA - CTN 05/2024 VISIO</t>
  </si>
  <si>
    <t>CB - CHEZ CATHY déjeuner CTR</t>
  </si>
  <si>
    <t>VIR - CRC F240547 - Achat cartes mai 2024</t>
  </si>
  <si>
    <t>VIR - CRC F240601 - Achat diplômes FFESSM 2024</t>
  </si>
  <si>
    <t>VIR - CODEP93 24.06.005 - GP-N4 (x13)</t>
  </si>
  <si>
    <t>CB - LA MADRAGUE Séjour Bastia</t>
  </si>
  <si>
    <t>VIR - DUMAS Frais km initial MF1 EPIC - Juin 2024</t>
  </si>
  <si>
    <t>VIR - CRC F240650 - Achat cartes juin 2024</t>
  </si>
  <si>
    <t>CB - AIR CORSICA VOL A/R - CTN 09/2024</t>
  </si>
  <si>
    <t>VIR - E RAGNOLE 24.07.001 - GP-N4 (x6)</t>
  </si>
  <si>
    <t>VIR - E RAGNOLE 24.08.001 - MF1 (x8)</t>
  </si>
  <si>
    <t>VIR - DIGNE N - Carte ANTEOR</t>
  </si>
  <si>
    <t>VIR CRC F240758 - CARTES JUILLET 2024</t>
  </si>
  <si>
    <t>CB - AMAZON Achat micros cravate</t>
  </si>
  <si>
    <t>VIR - A LA CIGALE BRODEUSE - Ponchos</t>
  </si>
  <si>
    <t>VIR - Bourse Initiateur PRAS David</t>
  </si>
  <si>
    <t>VIR - DIGNE N  - Bourse Initiateur</t>
  </si>
  <si>
    <t xml:space="preserve">VIR - PRAS David - Bourse Initiateur </t>
  </si>
  <si>
    <t>CB - PROJETEK Sacs étanches et bouteilles iso</t>
  </si>
  <si>
    <t>CB - STICKERAPP MACARONS 2025</t>
  </si>
  <si>
    <t>VIR - CRC - Subvention 2023-2024 (partie 4 - solde)</t>
  </si>
  <si>
    <t>VIR - COSTA VERDE LOISIRS 24.08.002 - N4 (x3)</t>
  </si>
  <si>
    <t xml:space="preserve">Solde bancaire 31/08/2024 = avoir pour exercice suivant: </t>
  </si>
  <si>
    <t>Bilan de l'activité au 31/08/2024</t>
  </si>
  <si>
    <t>Dépenses diverses 2023-2024</t>
  </si>
  <si>
    <t>Recettes diverses 2023-2024</t>
  </si>
  <si>
    <t xml:space="preserve">(Le solde bancaire au 31/08 est considéré comme 1° apport de la subvetion de l'année suivante </t>
  </si>
  <si>
    <t>Droits d'examens CTR et cartes</t>
  </si>
  <si>
    <t>TIV (formations initiales, recyclages)</t>
  </si>
  <si>
    <t>Stage initial MF1 - CTR CORSE</t>
  </si>
  <si>
    <t>Formation sport santé</t>
  </si>
  <si>
    <t>AGN BORDEAUX - 12/2023</t>
  </si>
  <si>
    <t>Réunion des centres d'examen régionaux - 10/2023</t>
  </si>
  <si>
    <t>Salon de la plongée - 01/2024</t>
  </si>
  <si>
    <t>Remboursement frais salon de la plongée - 01/2024</t>
  </si>
  <si>
    <t>Séminaire Collège des instructeurs - 12/2023</t>
  </si>
  <si>
    <t>Réunions CTN (janvier-mai-septembre 2024)</t>
  </si>
  <si>
    <t>Remboursement déplacements CTN (janvier-mai 2024)</t>
  </si>
  <si>
    <t>Journée CTR des encadrants</t>
  </si>
  <si>
    <t>VIR - ASPTT - Location salle ANTEOR - 03/2024</t>
  </si>
  <si>
    <t>Stages TIV &amp; ANTEOR (frais, location de salle, …)</t>
  </si>
  <si>
    <t>Micros-cravate</t>
  </si>
  <si>
    <t>Solde bancaire 01/09 année précédente a renseigner dans l'onglet "compte cheque"</t>
  </si>
  <si>
    <t>Subvention 2023-2024 (partie 1)</t>
  </si>
  <si>
    <t>Subvention 2023-2024 (partie 2)</t>
  </si>
  <si>
    <t>Subvention 2023-2024 (partie 3)</t>
  </si>
  <si>
    <t>Subvention exceptionnelle Sport Santé</t>
  </si>
  <si>
    <t>Subvention 2023-2024 (partie 4 - solde)</t>
  </si>
  <si>
    <t>Déplacements (indemnités km, ...)</t>
  </si>
  <si>
    <t>Achat fournitures fédérales+A45:E64</t>
  </si>
  <si>
    <t>Bourses CTR - initiateur</t>
  </si>
  <si>
    <t>Remboursement hôtel AGN BORDEAUX</t>
  </si>
  <si>
    <t>Vidéo-projecteur</t>
  </si>
  <si>
    <t>Tablettes numériques + housses étanches</t>
  </si>
  <si>
    <t>(Poste 3 : facturé mais non-débité au 31/08/2024)</t>
  </si>
  <si>
    <t>CB - AMAZON Achat vidéo-projecteur</t>
  </si>
  <si>
    <t>CB - AMAZON Achat tablettes numériques</t>
  </si>
  <si>
    <t>CB - AMAZON Achat housses étanches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</si>
</sst>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_);[Red]\(#,##0\ &quot;€&quot;\)"/>
    <numFmt numFmtId="164" formatCode="#,##0.00\ [$€-1]"/>
    <numFmt numFmtId="165" formatCode="#,##0.00\ &quot;€&quot;"/>
    <numFmt numFmtId="166" formatCode="_-* #,##0.00\ [$€-40C]_-;\-* #,##0.00\ [$€-40C]_-;_-* &quot;-&quot;??\ [$€-40C]_-;_-@_-"/>
  </numFmts>
  <fonts count="34">
    <font>
      <sz val="10"/>
      <name val="Arial"/>
    </font>
    <font>
      <b/>
      <sz val="14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26"/>
      <name val="Arial"/>
      <family val="2"/>
    </font>
    <font>
      <b/>
      <sz val="12"/>
      <name val="Arial"/>
      <family val="2"/>
    </font>
    <font>
      <b/>
      <sz val="24"/>
      <name val="Fredfont"/>
    </font>
    <font>
      <b/>
      <sz val="22"/>
      <name val="Times New Roman"/>
      <family val="1"/>
    </font>
    <font>
      <sz val="26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i/>
      <sz val="8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b/>
      <sz val="12"/>
      <color indexed="57"/>
      <name val="Arial"/>
      <family val="2"/>
    </font>
    <font>
      <sz val="10"/>
      <color indexed="57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6"/>
      <color rgb="FFFF0000"/>
      <name val="Arial"/>
      <family val="2"/>
    </font>
    <font>
      <b/>
      <sz val="14"/>
      <color rgb="FFFF0000"/>
      <name val="Arial"/>
      <family val="2"/>
    </font>
    <font>
      <sz val="10"/>
      <color theme="1"/>
      <name val="Arial"/>
      <family val="2"/>
    </font>
    <font>
      <sz val="10"/>
      <color rgb="FF00B050"/>
      <name val="Arial"/>
      <family val="2"/>
    </font>
    <font>
      <sz val="10"/>
      <color rgb="FF0070C0"/>
      <name val="Arial"/>
      <family val="2"/>
    </font>
    <font>
      <sz val="10"/>
      <color rgb="FF000000"/>
      <name val="Arial"/>
      <family val="2"/>
    </font>
    <font>
      <i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7">
    <xf numFmtId="0" fontId="0" fillId="0" borderId="0" xfId="0"/>
    <xf numFmtId="4" fontId="13" fillId="2" borderId="1" xfId="0" applyNumberFormat="1" applyFont="1" applyFill="1" applyBorder="1"/>
    <xf numFmtId="4" fontId="0" fillId="2" borderId="2" xfId="0" applyNumberFormat="1" applyFill="1" applyBorder="1"/>
    <xf numFmtId="3" fontId="0" fillId="2" borderId="2" xfId="0" applyNumberFormat="1" applyFill="1" applyBorder="1"/>
    <xf numFmtId="4" fontId="0" fillId="2" borderId="3" xfId="0" applyNumberFormat="1" applyFill="1" applyBorder="1" applyAlignment="1">
      <alignment horizontal="right"/>
    </xf>
    <xf numFmtId="4" fontId="12" fillId="2" borderId="4" xfId="0" applyNumberFormat="1" applyFont="1" applyFill="1" applyBorder="1" applyAlignment="1">
      <alignment horizontal="center"/>
    </xf>
    <xf numFmtId="4" fontId="0" fillId="2" borderId="1" xfId="0" applyNumberFormat="1" applyFill="1" applyBorder="1"/>
    <xf numFmtId="4" fontId="0" fillId="2" borderId="2" xfId="0" applyNumberFormat="1" applyFill="1" applyBorder="1" applyAlignment="1">
      <alignment horizontal="right"/>
    </xf>
    <xf numFmtId="4" fontId="0" fillId="2" borderId="5" xfId="0" applyNumberFormat="1" applyFill="1" applyBorder="1"/>
    <xf numFmtId="4" fontId="14" fillId="2" borderId="5" xfId="0" applyNumberFormat="1" applyFont="1" applyFill="1" applyBorder="1"/>
    <xf numFmtId="3" fontId="14" fillId="2" borderId="5" xfId="0" applyNumberFormat="1" applyFont="1" applyFill="1" applyBorder="1"/>
    <xf numFmtId="4" fontId="0" fillId="2" borderId="6" xfId="0" applyNumberFormat="1" applyFill="1" applyBorder="1" applyAlignment="1">
      <alignment horizontal="right"/>
    </xf>
    <xf numFmtId="165" fontId="4" fillId="2" borderId="7" xfId="0" applyNumberFormat="1" applyFont="1" applyFill="1" applyBorder="1" applyAlignment="1">
      <alignment horizontal="center"/>
    </xf>
    <xf numFmtId="4" fontId="14" fillId="2" borderId="8" xfId="0" applyNumberFormat="1" applyFont="1" applyFill="1" applyBorder="1" applyAlignment="1">
      <alignment horizontal="right"/>
    </xf>
    <xf numFmtId="3" fontId="14" fillId="2" borderId="5" xfId="0" applyNumberFormat="1" applyFont="1" applyFill="1" applyBorder="1" applyAlignment="1">
      <alignment horizontal="left"/>
    </xf>
    <xf numFmtId="4" fontId="0" fillId="2" borderId="5" xfId="0" applyNumberFormat="1" applyFill="1" applyBorder="1" applyAlignment="1">
      <alignment horizontal="right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4" fontId="0" fillId="0" borderId="0" xfId="0" applyNumberFormat="1" applyAlignment="1" applyProtection="1">
      <alignment horizontal="right"/>
      <protection locked="0"/>
    </xf>
    <xf numFmtId="4" fontId="11" fillId="0" borderId="0" xfId="0" applyNumberFormat="1" applyFont="1" applyAlignment="1" applyProtection="1">
      <alignment horizontal="right"/>
      <protection locked="0"/>
    </xf>
    <xf numFmtId="4" fontId="12" fillId="0" borderId="0" xfId="0" applyNumberFormat="1" applyFont="1" applyAlignment="1" applyProtection="1">
      <alignment horizontal="center"/>
      <protection locked="0"/>
    </xf>
    <xf numFmtId="164" fontId="11" fillId="0" borderId="9" xfId="0" applyNumberFormat="1" applyFont="1" applyBorder="1" applyAlignment="1" applyProtection="1">
      <alignment horizontal="right"/>
      <protection locked="0"/>
    </xf>
    <xf numFmtId="165" fontId="11" fillId="0" borderId="9" xfId="0" applyNumberFormat="1" applyFont="1" applyBorder="1" applyAlignment="1" applyProtection="1">
      <alignment horizontal="right"/>
      <protection locked="0"/>
    </xf>
    <xf numFmtId="165" fontId="11" fillId="0" borderId="10" xfId="0" applyNumberFormat="1" applyFont="1" applyBorder="1" applyAlignment="1" applyProtection="1">
      <alignment horizontal="right"/>
      <protection locked="0"/>
    </xf>
    <xf numFmtId="165" fontId="19" fillId="0" borderId="9" xfId="0" applyNumberFormat="1" applyFont="1" applyBorder="1" applyAlignment="1" applyProtection="1">
      <alignment horizontal="right"/>
      <protection locked="0"/>
    </xf>
    <xf numFmtId="165" fontId="11" fillId="0" borderId="9" xfId="0" applyNumberFormat="1" applyFont="1" applyBorder="1" applyProtection="1">
      <protection locked="0"/>
    </xf>
    <xf numFmtId="165" fontId="11" fillId="0" borderId="11" xfId="0" applyNumberFormat="1" applyFont="1" applyBorder="1" applyAlignment="1" applyProtection="1">
      <alignment horizontal="right"/>
      <protection locked="0"/>
    </xf>
    <xf numFmtId="4" fontId="4" fillId="0" borderId="0" xfId="0" applyNumberFormat="1" applyFont="1" applyAlignment="1" applyProtection="1">
      <alignment horizont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0" xfId="0" applyNumberFormat="1" applyAlignment="1">
      <alignment horizontal="right"/>
    </xf>
    <xf numFmtId="4" fontId="0" fillId="3" borderId="12" xfId="0" applyNumberFormat="1" applyFill="1" applyBorder="1"/>
    <xf numFmtId="4" fontId="0" fillId="3" borderId="13" xfId="0" applyNumberFormat="1" applyFill="1" applyBorder="1"/>
    <xf numFmtId="3" fontId="0" fillId="3" borderId="13" xfId="0" applyNumberFormat="1" applyFill="1" applyBorder="1"/>
    <xf numFmtId="4" fontId="11" fillId="3" borderId="13" xfId="0" applyNumberFormat="1" applyFont="1" applyFill="1" applyBorder="1" applyAlignment="1">
      <alignment horizontal="right"/>
    </xf>
    <xf numFmtId="4" fontId="12" fillId="3" borderId="14" xfId="0" applyNumberFormat="1" applyFont="1" applyFill="1" applyBorder="1" applyAlignment="1">
      <alignment horizontal="center"/>
    </xf>
    <xf numFmtId="4" fontId="0" fillId="3" borderId="15" xfId="0" applyNumberFormat="1" applyFill="1" applyBorder="1" applyAlignment="1">
      <alignment horizontal="right"/>
    </xf>
    <xf numFmtId="4" fontId="4" fillId="3" borderId="8" xfId="0" applyNumberFormat="1" applyFont="1" applyFill="1" applyBorder="1"/>
    <xf numFmtId="4" fontId="0" fillId="3" borderId="5" xfId="0" applyNumberFormat="1" applyFill="1" applyBorder="1"/>
    <xf numFmtId="4" fontId="15" fillId="3" borderId="5" xfId="0" applyNumberFormat="1" applyFont="1" applyFill="1" applyBorder="1"/>
    <xf numFmtId="3" fontId="15" fillId="3" borderId="5" xfId="0" applyNumberFormat="1" applyFont="1" applyFill="1" applyBorder="1"/>
    <xf numFmtId="4" fontId="11" fillId="3" borderId="5" xfId="0" applyNumberFormat="1" applyFont="1" applyFill="1" applyBorder="1" applyAlignment="1">
      <alignment horizontal="right"/>
    </xf>
    <xf numFmtId="165" fontId="4" fillId="3" borderId="7" xfId="0" applyNumberFormat="1" applyFont="1" applyFill="1" applyBorder="1" applyAlignment="1">
      <alignment horizontal="center"/>
    </xf>
    <xf numFmtId="4" fontId="14" fillId="3" borderId="8" xfId="0" applyNumberFormat="1" applyFont="1" applyFill="1" applyBorder="1" applyAlignment="1">
      <alignment horizontal="left"/>
    </xf>
    <xf numFmtId="4" fontId="14" fillId="3" borderId="5" xfId="0" applyNumberFormat="1" applyFont="1" applyFill="1" applyBorder="1" applyAlignment="1">
      <alignment horizontal="left"/>
    </xf>
    <xf numFmtId="4" fontId="0" fillId="3" borderId="6" xfId="0" applyNumberFormat="1" applyFill="1" applyBorder="1" applyAlignment="1">
      <alignment horizontal="right"/>
    </xf>
    <xf numFmtId="4" fontId="11" fillId="3" borderId="12" xfId="0" applyNumberFormat="1" applyFont="1" applyFill="1" applyBorder="1"/>
    <xf numFmtId="3" fontId="11" fillId="3" borderId="13" xfId="0" applyNumberFormat="1" applyFont="1" applyFill="1" applyBorder="1"/>
    <xf numFmtId="4" fontId="11" fillId="3" borderId="15" xfId="0" applyNumberFormat="1" applyFont="1" applyFill="1" applyBorder="1" applyAlignment="1">
      <alignment horizontal="right"/>
    </xf>
    <xf numFmtId="4" fontId="14" fillId="3" borderId="5" xfId="0" applyNumberFormat="1" applyFont="1" applyFill="1" applyBorder="1"/>
    <xf numFmtId="4" fontId="14" fillId="3" borderId="8" xfId="0" applyNumberFormat="1" applyFont="1" applyFill="1" applyBorder="1" applyAlignment="1">
      <alignment horizontal="right"/>
    </xf>
    <xf numFmtId="4" fontId="0" fillId="3" borderId="13" xfId="0" applyNumberFormat="1" applyFill="1" applyBorder="1" applyAlignment="1">
      <alignment horizontal="right"/>
    </xf>
    <xf numFmtId="4" fontId="11" fillId="3" borderId="6" xfId="0" applyNumberFormat="1" applyFont="1" applyFill="1" applyBorder="1" applyAlignment="1">
      <alignment horizontal="right"/>
    </xf>
    <xf numFmtId="4" fontId="17" fillId="3" borderId="8" xfId="0" applyNumberFormat="1" applyFont="1" applyFill="1" applyBorder="1" applyAlignment="1">
      <alignment horizontal="right"/>
    </xf>
    <xf numFmtId="4" fontId="17" fillId="3" borderId="5" xfId="0" applyNumberFormat="1" applyFont="1" applyFill="1" applyBorder="1" applyAlignment="1">
      <alignment horizontal="left"/>
    </xf>
    <xf numFmtId="4" fontId="13" fillId="3" borderId="5" xfId="0" applyNumberFormat="1" applyFont="1" applyFill="1" applyBorder="1" applyAlignment="1">
      <alignment horizontal="right"/>
    </xf>
    <xf numFmtId="165" fontId="18" fillId="3" borderId="7" xfId="0" applyNumberFormat="1" applyFont="1" applyFill="1" applyBorder="1" applyAlignment="1">
      <alignment horizontal="center"/>
    </xf>
    <xf numFmtId="4" fontId="16" fillId="3" borderId="5" xfId="0" applyNumberFormat="1" applyFont="1" applyFill="1" applyBorder="1"/>
    <xf numFmtId="4" fontId="0" fillId="3" borderId="5" xfId="0" applyNumberFormat="1" applyFill="1" applyBorder="1" applyAlignment="1">
      <alignment horizontal="right"/>
    </xf>
    <xf numFmtId="4" fontId="12" fillId="3" borderId="12" xfId="0" applyNumberFormat="1" applyFont="1" applyFill="1" applyBorder="1"/>
    <xf numFmtId="4" fontId="4" fillId="3" borderId="13" xfId="0" applyNumberFormat="1" applyFont="1" applyFill="1" applyBorder="1"/>
    <xf numFmtId="4" fontId="16" fillId="3" borderId="13" xfId="0" applyNumberFormat="1" applyFont="1" applyFill="1" applyBorder="1"/>
    <xf numFmtId="4" fontId="11" fillId="3" borderId="13" xfId="0" applyNumberFormat="1" applyFont="1" applyFill="1" applyBorder="1"/>
    <xf numFmtId="165" fontId="20" fillId="0" borderId="16" xfId="0" applyNumberFormat="1" applyFont="1" applyBorder="1" applyAlignment="1">
      <alignment horizontal="center"/>
    </xf>
    <xf numFmtId="165" fontId="21" fillId="0" borderId="16" xfId="0" applyNumberFormat="1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165" fontId="22" fillId="0" borderId="17" xfId="0" applyNumberFormat="1" applyFont="1" applyBorder="1"/>
    <xf numFmtId="165" fontId="23" fillId="0" borderId="17" xfId="0" applyNumberFormat="1" applyFont="1" applyBorder="1"/>
    <xf numFmtId="165" fontId="0" fillId="0" borderId="17" xfId="0" applyNumberFormat="1" applyBorder="1"/>
    <xf numFmtId="165" fontId="0" fillId="0" borderId="0" xfId="0" applyNumberFormat="1" applyAlignment="1">
      <alignment horizontal="right"/>
    </xf>
    <xf numFmtId="165" fontId="4" fillId="0" borderId="17" xfId="0" applyNumberFormat="1" applyFont="1" applyBorder="1" applyAlignment="1">
      <alignment horizontal="right"/>
    </xf>
    <xf numFmtId="4" fontId="11" fillId="4" borderId="17" xfId="0" applyNumberFormat="1" applyFont="1" applyFill="1" applyBorder="1" applyAlignment="1">
      <alignment horizontal="center"/>
    </xf>
    <xf numFmtId="165" fontId="11" fillId="0" borderId="18" xfId="0" applyNumberFormat="1" applyFont="1" applyBorder="1" applyAlignment="1" applyProtection="1">
      <alignment horizontal="right"/>
      <protection locked="0"/>
    </xf>
    <xf numFmtId="0" fontId="1" fillId="0" borderId="0" xfId="0" applyFont="1" applyProtection="1">
      <protection locked="0"/>
    </xf>
    <xf numFmtId="14" fontId="0" fillId="0" borderId="17" xfId="0" applyNumberFormat="1" applyBorder="1" applyAlignment="1" applyProtection="1">
      <alignment horizontal="left"/>
      <protection locked="0"/>
    </xf>
    <xf numFmtId="0" fontId="0" fillId="0" borderId="17" xfId="0" applyBorder="1" applyProtection="1">
      <protection locked="0"/>
    </xf>
    <xf numFmtId="164" fontId="0" fillId="0" borderId="17" xfId="0" applyNumberFormat="1" applyBorder="1" applyProtection="1">
      <protection locked="0"/>
    </xf>
    <xf numFmtId="14" fontId="0" fillId="0" borderId="17" xfId="0" applyNumberFormat="1" applyBorder="1" applyProtection="1">
      <protection locked="0"/>
    </xf>
    <xf numFmtId="0" fontId="4" fillId="0" borderId="20" xfId="0" applyFont="1" applyBorder="1" applyAlignment="1">
      <alignment horizontal="center"/>
    </xf>
    <xf numFmtId="2" fontId="4" fillId="0" borderId="20" xfId="0" applyNumberFormat="1" applyFont="1" applyBorder="1" applyAlignment="1">
      <alignment horizontal="center"/>
    </xf>
    <xf numFmtId="2" fontId="0" fillId="0" borderId="18" xfId="0" applyNumberFormat="1" applyBorder="1"/>
    <xf numFmtId="164" fontId="0" fillId="0" borderId="17" xfId="0" applyNumberFormat="1" applyBorder="1"/>
    <xf numFmtId="164" fontId="24" fillId="5" borderId="17" xfId="0" applyNumberFormat="1" applyFont="1" applyFill="1" applyBorder="1"/>
    <xf numFmtId="165" fontId="25" fillId="0" borderId="18" xfId="0" applyNumberFormat="1" applyFont="1" applyBorder="1"/>
    <xf numFmtId="2" fontId="0" fillId="0" borderId="0" xfId="0" applyNumberForma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2" fontId="0" fillId="0" borderId="17" xfId="0" applyNumberFormat="1" applyBorder="1" applyProtection="1">
      <protection locked="0"/>
    </xf>
    <xf numFmtId="164" fontId="25" fillId="0" borderId="17" xfId="0" applyNumberFormat="1" applyFont="1" applyBorder="1" applyProtection="1">
      <protection locked="0"/>
    </xf>
    <xf numFmtId="49" fontId="4" fillId="0" borderId="0" xfId="0" applyNumberFormat="1" applyFont="1" applyAlignment="1">
      <alignment horizontal="center"/>
    </xf>
    <xf numFmtId="2" fontId="0" fillId="0" borderId="0" xfId="0" applyNumberFormat="1"/>
    <xf numFmtId="0" fontId="6" fillId="0" borderId="20" xfId="0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164" fontId="1" fillId="0" borderId="17" xfId="0" applyNumberFormat="1" applyFont="1" applyBorder="1"/>
    <xf numFmtId="165" fontId="26" fillId="0" borderId="9" xfId="0" applyNumberFormat="1" applyFont="1" applyBorder="1" applyAlignment="1">
      <alignment horizontal="right"/>
    </xf>
    <xf numFmtId="14" fontId="12" fillId="0" borderId="17" xfId="0" applyNumberFormat="1" applyFont="1" applyBorder="1" applyAlignment="1" applyProtection="1">
      <alignment horizontal="left"/>
      <protection locked="0"/>
    </xf>
    <xf numFmtId="164" fontId="0" fillId="0" borderId="21" xfId="0" applyNumberFormat="1" applyBorder="1" applyProtection="1">
      <protection locked="0"/>
    </xf>
    <xf numFmtId="14" fontId="12" fillId="0" borderId="17" xfId="0" applyNumberFormat="1" applyFont="1" applyBorder="1" applyProtection="1">
      <protection locked="0"/>
    </xf>
    <xf numFmtId="0" fontId="12" fillId="0" borderId="21" xfId="0" applyFont="1" applyBorder="1" applyProtection="1">
      <protection locked="0"/>
    </xf>
    <xf numFmtId="14" fontId="0" fillId="6" borderId="17" xfId="0" applyNumberFormat="1" applyFill="1" applyBorder="1" applyAlignment="1" applyProtection="1">
      <alignment horizontal="left"/>
      <protection locked="0"/>
    </xf>
    <xf numFmtId="0" fontId="0" fillId="6" borderId="17" xfId="0" applyFill="1" applyBorder="1" applyProtection="1">
      <protection locked="0"/>
    </xf>
    <xf numFmtId="0" fontId="12" fillId="6" borderId="17" xfId="0" applyFont="1" applyFill="1" applyBorder="1" applyProtection="1">
      <protection locked="0"/>
    </xf>
    <xf numFmtId="6" fontId="0" fillId="0" borderId="17" xfId="0" applyNumberFormat="1" applyBorder="1" applyProtection="1">
      <protection locked="0"/>
    </xf>
    <xf numFmtId="0" fontId="25" fillId="0" borderId="17" xfId="0" applyFont="1" applyBorder="1" applyAlignment="1" applyProtection="1">
      <alignment horizontal="right"/>
      <protection locked="0"/>
    </xf>
    <xf numFmtId="0" fontId="25" fillId="0" borderId="17" xfId="0" applyFont="1" applyBorder="1" applyProtection="1">
      <protection locked="0"/>
    </xf>
    <xf numFmtId="14" fontId="29" fillId="0" borderId="17" xfId="0" applyNumberFormat="1" applyFont="1" applyBorder="1" applyProtection="1">
      <protection locked="0"/>
    </xf>
    <xf numFmtId="14" fontId="12" fillId="0" borderId="21" xfId="0" applyNumberFormat="1" applyFont="1" applyBorder="1" applyAlignment="1" applyProtection="1">
      <alignment horizontal="left"/>
      <protection locked="0"/>
    </xf>
    <xf numFmtId="166" fontId="0" fillId="0" borderId="17" xfId="0" applyNumberFormat="1" applyBorder="1" applyProtection="1">
      <protection locked="0"/>
    </xf>
    <xf numFmtId="164" fontId="29" fillId="0" borderId="17" xfId="0" applyNumberFormat="1" applyFont="1" applyBorder="1" applyProtection="1">
      <protection locked="0"/>
    </xf>
    <xf numFmtId="14" fontId="29" fillId="0" borderId="17" xfId="0" applyNumberFormat="1" applyFont="1" applyBorder="1" applyAlignment="1" applyProtection="1">
      <alignment horizontal="left"/>
      <protection locked="0"/>
    </xf>
    <xf numFmtId="6" fontId="30" fillId="0" borderId="17" xfId="0" applyNumberFormat="1" applyFont="1" applyBorder="1" applyProtection="1">
      <protection locked="0"/>
    </xf>
    <xf numFmtId="0" fontId="29" fillId="0" borderId="17" xfId="0" applyFont="1" applyBorder="1" applyProtection="1">
      <protection locked="0"/>
    </xf>
    <xf numFmtId="14" fontId="29" fillId="0" borderId="21" xfId="0" applyNumberFormat="1" applyFont="1" applyBorder="1" applyAlignment="1" applyProtection="1">
      <alignment horizontal="left"/>
      <protection locked="0"/>
    </xf>
    <xf numFmtId="14" fontId="25" fillId="0" borderId="17" xfId="0" applyNumberFormat="1" applyFont="1" applyBorder="1" applyProtection="1">
      <protection locked="0"/>
    </xf>
    <xf numFmtId="166" fontId="25" fillId="0" borderId="17" xfId="0" applyNumberFormat="1" applyFont="1" applyBorder="1" applyProtection="1">
      <protection locked="0"/>
    </xf>
    <xf numFmtId="164" fontId="31" fillId="0" borderId="17" xfId="0" applyNumberFormat="1" applyFont="1" applyBorder="1" applyProtection="1">
      <protection locked="0"/>
    </xf>
    <xf numFmtId="0" fontId="31" fillId="0" borderId="17" xfId="0" applyFont="1" applyBorder="1" applyProtection="1">
      <protection locked="0"/>
    </xf>
    <xf numFmtId="0" fontId="29" fillId="6" borderId="17" xfId="0" applyFont="1" applyFill="1" applyBorder="1" applyProtection="1">
      <protection locked="0"/>
    </xf>
    <xf numFmtId="0" fontId="29" fillId="0" borderId="21" xfId="0" applyFont="1" applyBorder="1" applyProtection="1">
      <protection locked="0"/>
    </xf>
    <xf numFmtId="0" fontId="25" fillId="6" borderId="17" xfId="0" applyFont="1" applyFill="1" applyBorder="1" applyProtection="1">
      <protection locked="0"/>
    </xf>
    <xf numFmtId="14" fontId="31" fillId="0" borderId="17" xfId="0" applyNumberFormat="1" applyFont="1" applyBorder="1" applyProtection="1">
      <protection locked="0"/>
    </xf>
    <xf numFmtId="6" fontId="29" fillId="0" borderId="17" xfId="0" applyNumberFormat="1" applyFont="1" applyBorder="1" applyProtection="1">
      <protection locked="0"/>
    </xf>
    <xf numFmtId="14" fontId="32" fillId="0" borderId="17" xfId="0" applyNumberFormat="1" applyFont="1" applyBorder="1" applyProtection="1">
      <protection locked="0"/>
    </xf>
    <xf numFmtId="0" fontId="31" fillId="0" borderId="17" xfId="0" applyFont="1" applyBorder="1" applyAlignment="1" applyProtection="1">
      <alignment horizontal="right"/>
      <protection locked="0"/>
    </xf>
    <xf numFmtId="0" fontId="29" fillId="0" borderId="17" xfId="0" applyFont="1" applyBorder="1" applyAlignment="1" applyProtection="1">
      <alignment horizontal="right"/>
      <protection locked="0"/>
    </xf>
    <xf numFmtId="0" fontId="25" fillId="0" borderId="34" xfId="0" applyFont="1" applyBorder="1"/>
    <xf numFmtId="14" fontId="29" fillId="6" borderId="17" xfId="0" applyNumberFormat="1" applyFont="1" applyFill="1" applyBorder="1" applyAlignment="1" applyProtection="1">
      <alignment horizontal="left"/>
      <protection locked="0"/>
    </xf>
    <xf numFmtId="0" fontId="29" fillId="0" borderId="0" xfId="0" applyFont="1"/>
    <xf numFmtId="166" fontId="29" fillId="0" borderId="17" xfId="0" applyNumberFormat="1" applyFont="1" applyBorder="1" applyProtection="1">
      <protection locked="0"/>
    </xf>
    <xf numFmtId="166" fontId="31" fillId="0" borderId="17" xfId="0" applyNumberFormat="1" applyFont="1" applyBorder="1" applyProtection="1">
      <protection locked="0"/>
    </xf>
    <xf numFmtId="0" fontId="29" fillId="0" borderId="17" xfId="0" applyFont="1" applyBorder="1"/>
    <xf numFmtId="4" fontId="12" fillId="0" borderId="0" xfId="0" applyNumberFormat="1" applyFont="1" applyAlignment="1" applyProtection="1">
      <alignment horizontal="left"/>
      <protection locked="0"/>
    </xf>
    <xf numFmtId="4" fontId="0" fillId="0" borderId="0" xfId="0" applyNumberFormat="1" applyAlignment="1" applyProtection="1">
      <alignment horizontal="left"/>
      <protection locked="0"/>
    </xf>
    <xf numFmtId="4" fontId="14" fillId="0" borderId="22" xfId="0" applyNumberFormat="1" applyFont="1" applyBorder="1" applyAlignment="1" applyProtection="1">
      <alignment horizontal="left"/>
      <protection locked="0"/>
    </xf>
    <xf numFmtId="4" fontId="14" fillId="0" borderId="0" xfId="0" applyNumberFormat="1" applyFont="1" applyAlignment="1" applyProtection="1">
      <alignment horizontal="left"/>
      <protection locked="0"/>
    </xf>
    <xf numFmtId="4" fontId="14" fillId="0" borderId="10" xfId="0" applyNumberFormat="1" applyFont="1" applyBorder="1" applyAlignment="1" applyProtection="1">
      <alignment horizontal="left"/>
      <protection locked="0"/>
    </xf>
    <xf numFmtId="4" fontId="0" fillId="0" borderId="22" xfId="0" applyNumberFormat="1" applyBorder="1" applyAlignment="1" applyProtection="1">
      <alignment horizontal="left"/>
      <protection locked="0"/>
    </xf>
    <xf numFmtId="4" fontId="0" fillId="0" borderId="0" xfId="0" applyNumberFormat="1" applyAlignment="1" applyProtection="1">
      <alignment horizontal="left"/>
      <protection locked="0"/>
    </xf>
    <xf numFmtId="4" fontId="0" fillId="0" borderId="10" xfId="0" applyNumberFormat="1" applyBorder="1" applyAlignment="1" applyProtection="1">
      <alignment horizontal="left"/>
      <protection locked="0"/>
    </xf>
    <xf numFmtId="14" fontId="14" fillId="0" borderId="22" xfId="0" applyNumberFormat="1" applyFont="1" applyBorder="1" applyAlignment="1" applyProtection="1">
      <alignment horizontal="left"/>
      <protection locked="0"/>
    </xf>
    <xf numFmtId="14" fontId="14" fillId="0" borderId="10" xfId="0" applyNumberFormat="1" applyFont="1" applyBorder="1" applyAlignment="1" applyProtection="1">
      <alignment horizontal="left"/>
      <protection locked="0"/>
    </xf>
    <xf numFmtId="4" fontId="7" fillId="0" borderId="0" xfId="0" applyNumberFormat="1" applyFont="1" applyAlignment="1" applyProtection="1">
      <alignment horizontal="center"/>
      <protection locked="0"/>
    </xf>
    <xf numFmtId="4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4" fontId="4" fillId="2" borderId="8" xfId="0" applyNumberFormat="1" applyFont="1" applyFill="1" applyBorder="1"/>
    <xf numFmtId="4" fontId="4" fillId="2" borderId="5" xfId="0" applyNumberFormat="1" applyFont="1" applyFill="1" applyBorder="1"/>
    <xf numFmtId="4" fontId="14" fillId="0" borderId="22" xfId="0" applyNumberFormat="1" applyFont="1" applyBorder="1" applyProtection="1">
      <protection locked="0"/>
    </xf>
    <xf numFmtId="4" fontId="14" fillId="0" borderId="0" xfId="0" applyNumberFormat="1" applyFont="1" applyProtection="1">
      <protection locked="0"/>
    </xf>
    <xf numFmtId="4" fontId="14" fillId="0" borderId="10" xfId="0" applyNumberFormat="1" applyFont="1" applyBorder="1" applyProtection="1">
      <protection locked="0"/>
    </xf>
    <xf numFmtId="4" fontId="26" fillId="0" borderId="23" xfId="0" applyNumberFormat="1" applyFont="1" applyBorder="1" applyAlignment="1">
      <alignment horizontal="center"/>
    </xf>
    <xf numFmtId="4" fontId="26" fillId="0" borderId="0" xfId="0" applyNumberFormat="1" applyFont="1" applyAlignment="1">
      <alignment horizontal="center"/>
    </xf>
    <xf numFmtId="4" fontId="11" fillId="0" borderId="22" xfId="0" applyNumberFormat="1" applyFont="1" applyBorder="1" applyAlignment="1" applyProtection="1">
      <alignment horizontal="left"/>
      <protection locked="0"/>
    </xf>
    <xf numFmtId="4" fontId="11" fillId="0" borderId="10" xfId="0" applyNumberFormat="1" applyFont="1" applyBorder="1" applyAlignment="1" applyProtection="1">
      <alignment horizontal="left"/>
      <protection locked="0"/>
    </xf>
    <xf numFmtId="4" fontId="14" fillId="0" borderId="8" xfId="0" applyNumberFormat="1" applyFont="1" applyBorder="1" applyAlignment="1" applyProtection="1">
      <alignment horizontal="left"/>
      <protection locked="0"/>
    </xf>
    <xf numFmtId="4" fontId="14" fillId="0" borderId="5" xfId="0" applyNumberFormat="1" applyFont="1" applyBorder="1" applyAlignment="1" applyProtection="1">
      <alignment horizontal="left"/>
      <protection locked="0"/>
    </xf>
    <xf numFmtId="4" fontId="14" fillId="0" borderId="6" xfId="0" applyNumberFormat="1" applyFont="1" applyBorder="1" applyAlignment="1" applyProtection="1">
      <alignment horizontal="left"/>
      <protection locked="0"/>
    </xf>
    <xf numFmtId="4" fontId="11" fillId="0" borderId="22" xfId="0" applyNumberFormat="1" applyFont="1" applyBorder="1" applyProtection="1">
      <protection locked="0"/>
    </xf>
    <xf numFmtId="4" fontId="11" fillId="0" borderId="0" xfId="0" applyNumberFormat="1" applyFont="1" applyProtection="1">
      <protection locked="0"/>
    </xf>
    <xf numFmtId="4" fontId="11" fillId="0" borderId="10" xfId="0" applyNumberFormat="1" applyFont="1" applyBorder="1" applyProtection="1">
      <protection locked="0"/>
    </xf>
    <xf numFmtId="4" fontId="11" fillId="0" borderId="8" xfId="0" applyNumberFormat="1" applyFont="1" applyBorder="1" applyProtection="1">
      <protection locked="0"/>
    </xf>
    <xf numFmtId="4" fontId="11" fillId="0" borderId="5" xfId="0" applyNumberFormat="1" applyFont="1" applyBorder="1" applyProtection="1">
      <protection locked="0"/>
    </xf>
    <xf numFmtId="4" fontId="11" fillId="0" borderId="6" xfId="0" applyNumberFormat="1" applyFont="1" applyBorder="1" applyProtection="1">
      <protection locked="0"/>
    </xf>
    <xf numFmtId="4" fontId="11" fillId="0" borderId="22" xfId="0" applyNumberFormat="1" applyFont="1" applyBorder="1" applyAlignment="1" applyProtection="1">
      <alignment horizontal="center"/>
      <protection locked="0"/>
    </xf>
    <xf numFmtId="4" fontId="11" fillId="0" borderId="10" xfId="0" applyNumberFormat="1" applyFont="1" applyBorder="1" applyAlignment="1" applyProtection="1">
      <alignment horizontal="center"/>
      <protection locked="0"/>
    </xf>
    <xf numFmtId="4" fontId="11" fillId="4" borderId="19" xfId="0" applyNumberFormat="1" applyFont="1" applyFill="1" applyBorder="1" applyAlignment="1" applyProtection="1">
      <alignment horizontal="center"/>
      <protection locked="0"/>
    </xf>
    <xf numFmtId="4" fontId="11" fillId="4" borderId="17" xfId="0" applyNumberFormat="1" applyFont="1" applyFill="1" applyBorder="1" applyAlignment="1" applyProtection="1">
      <alignment horizontal="center"/>
      <protection locked="0"/>
    </xf>
    <xf numFmtId="3" fontId="11" fillId="4" borderId="19" xfId="0" applyNumberFormat="1" applyFont="1" applyFill="1" applyBorder="1" applyAlignment="1" applyProtection="1">
      <alignment horizontal="center"/>
      <protection locked="0"/>
    </xf>
    <xf numFmtId="3" fontId="11" fillId="4" borderId="17" xfId="0" applyNumberFormat="1" applyFont="1" applyFill="1" applyBorder="1" applyAlignment="1" applyProtection="1">
      <alignment horizontal="center"/>
      <protection locked="0"/>
    </xf>
    <xf numFmtId="4" fontId="14" fillId="0" borderId="22" xfId="0" applyNumberFormat="1" applyFont="1" applyBorder="1" applyAlignment="1" applyProtection="1">
      <alignment horizontal="center"/>
      <protection locked="0"/>
    </xf>
    <xf numFmtId="4" fontId="14" fillId="0" borderId="10" xfId="0" applyNumberFormat="1" applyFont="1" applyBorder="1" applyAlignment="1" applyProtection="1">
      <alignment horizontal="center"/>
      <protection locked="0"/>
    </xf>
    <xf numFmtId="4" fontId="0" fillId="0" borderId="22" xfId="0" applyNumberFormat="1" applyBorder="1" applyProtection="1">
      <protection locked="0"/>
    </xf>
    <xf numFmtId="4" fontId="0" fillId="0" borderId="0" xfId="0" applyNumberFormat="1" applyProtection="1">
      <protection locked="0"/>
    </xf>
    <xf numFmtId="4" fontId="0" fillId="0" borderId="10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4" fontId="11" fillId="0" borderId="14" xfId="0" applyNumberFormat="1" applyFont="1" applyBorder="1" applyAlignment="1">
      <alignment horizontal="center"/>
    </xf>
    <xf numFmtId="4" fontId="11" fillId="0" borderId="24" xfId="0" applyNumberFormat="1" applyFont="1" applyBorder="1" applyAlignment="1">
      <alignment horizontal="center"/>
    </xf>
    <xf numFmtId="4" fontId="11" fillId="0" borderId="7" xfId="0" applyNumberFormat="1" applyFont="1" applyBorder="1" applyAlignment="1">
      <alignment horizontal="center"/>
    </xf>
    <xf numFmtId="4" fontId="27" fillId="0" borderId="12" xfId="0" applyNumberFormat="1" applyFont="1" applyBorder="1" applyAlignment="1">
      <alignment horizontal="center"/>
    </xf>
    <xf numFmtId="4" fontId="27" fillId="0" borderId="15" xfId="0" applyNumberFormat="1" applyFont="1" applyBorder="1" applyAlignment="1">
      <alignment horizontal="center"/>
    </xf>
    <xf numFmtId="4" fontId="11" fillId="4" borderId="19" xfId="0" applyNumberFormat="1" applyFont="1" applyFill="1" applyBorder="1" applyAlignment="1">
      <alignment horizontal="center"/>
    </xf>
    <xf numFmtId="4" fontId="11" fillId="4" borderId="17" xfId="0" applyNumberFormat="1" applyFont="1" applyFill="1" applyBorder="1" applyAlignment="1">
      <alignment horizontal="center"/>
    </xf>
    <xf numFmtId="3" fontId="11" fillId="4" borderId="19" xfId="0" applyNumberFormat="1" applyFont="1" applyFill="1" applyBorder="1" applyAlignment="1">
      <alignment horizontal="center"/>
    </xf>
    <xf numFmtId="3" fontId="11" fillId="4" borderId="17" xfId="0" applyNumberFormat="1" applyFont="1" applyFill="1" applyBorder="1" applyAlignment="1">
      <alignment horizontal="center"/>
    </xf>
    <xf numFmtId="4" fontId="4" fillId="0" borderId="25" xfId="0" applyNumberFormat="1" applyFont="1" applyBorder="1" applyAlignment="1">
      <alignment horizontal="center"/>
    </xf>
    <xf numFmtId="4" fontId="4" fillId="0" borderId="26" xfId="0" applyNumberFormat="1" applyFont="1" applyBorder="1" applyAlignment="1">
      <alignment horizontal="center"/>
    </xf>
    <xf numFmtId="4" fontId="4" fillId="0" borderId="27" xfId="0" applyNumberFormat="1" applyFont="1" applyBorder="1" applyAlignment="1">
      <alignment horizontal="center"/>
    </xf>
    <xf numFmtId="4" fontId="14" fillId="0" borderId="8" xfId="0" applyNumberFormat="1" applyFont="1" applyBorder="1" applyAlignment="1" applyProtection="1">
      <alignment horizontal="center"/>
      <protection locked="0"/>
    </xf>
    <xf numFmtId="4" fontId="14" fillId="0" borderId="6" xfId="0" applyNumberFormat="1" applyFont="1" applyBorder="1" applyAlignment="1" applyProtection="1">
      <alignment horizontal="center"/>
      <protection locked="0"/>
    </xf>
    <xf numFmtId="4" fontId="11" fillId="0" borderId="0" xfId="0" applyNumberFormat="1" applyFont="1" applyAlignment="1" applyProtection="1">
      <alignment horizontal="left"/>
      <protection locked="0"/>
    </xf>
    <xf numFmtId="4" fontId="19" fillId="0" borderId="8" xfId="0" applyNumberFormat="1" applyFont="1" applyBorder="1" applyAlignment="1" applyProtection="1">
      <alignment horizontal="center"/>
      <protection locked="0"/>
    </xf>
    <xf numFmtId="4" fontId="19" fillId="0" borderId="5" xfId="0" applyNumberFormat="1" applyFont="1" applyBorder="1" applyAlignment="1" applyProtection="1">
      <alignment horizontal="center"/>
      <protection locked="0"/>
    </xf>
    <xf numFmtId="4" fontId="19" fillId="0" borderId="6" xfId="0" applyNumberFormat="1" applyFont="1" applyBorder="1" applyAlignment="1" applyProtection="1">
      <alignment horizontal="center"/>
      <protection locked="0"/>
    </xf>
    <xf numFmtId="4" fontId="12" fillId="0" borderId="0" xfId="0" applyNumberFormat="1" applyFont="1" applyAlignment="1" applyProtection="1">
      <alignment horizontal="left"/>
      <protection locked="0"/>
    </xf>
    <xf numFmtId="4" fontId="4" fillId="0" borderId="14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center"/>
    </xf>
    <xf numFmtId="4" fontId="4" fillId="0" borderId="7" xfId="0" applyNumberFormat="1" applyFont="1" applyBorder="1" applyAlignment="1">
      <alignment horizontal="center"/>
    </xf>
    <xf numFmtId="4" fontId="16" fillId="0" borderId="14" xfId="0" applyNumberFormat="1" applyFont="1" applyBorder="1" applyAlignment="1">
      <alignment horizontal="center"/>
    </xf>
    <xf numFmtId="4" fontId="16" fillId="0" borderId="24" xfId="0" applyNumberFormat="1" applyFont="1" applyBorder="1" applyAlignment="1">
      <alignment horizontal="center"/>
    </xf>
    <xf numFmtId="4" fontId="16" fillId="0" borderId="7" xfId="0" applyNumberFormat="1" applyFont="1" applyBorder="1" applyAlignment="1">
      <alignment horizontal="center"/>
    </xf>
    <xf numFmtId="4" fontId="11" fillId="0" borderId="31" xfId="0" applyNumberFormat="1" applyFont="1" applyBorder="1" applyAlignment="1">
      <alignment horizontal="center"/>
    </xf>
    <xf numFmtId="4" fontId="11" fillId="0" borderId="28" xfId="0" applyNumberFormat="1" applyFont="1" applyBorder="1" applyAlignment="1" applyProtection="1">
      <alignment horizontal="left"/>
      <protection locked="0"/>
    </xf>
    <xf numFmtId="4" fontId="11" fillId="0" borderId="30" xfId="0" applyNumberFormat="1" applyFont="1" applyBorder="1" applyAlignment="1" applyProtection="1">
      <alignment horizontal="left"/>
      <protection locked="0"/>
    </xf>
    <xf numFmtId="4" fontId="16" fillId="0" borderId="31" xfId="0" applyNumberFormat="1" applyFont="1" applyBorder="1" applyAlignment="1">
      <alignment horizontal="center"/>
    </xf>
    <xf numFmtId="4" fontId="6" fillId="0" borderId="2" xfId="0" applyNumberFormat="1" applyFont="1" applyBorder="1" applyAlignment="1">
      <alignment horizontal="right"/>
    </xf>
    <xf numFmtId="4" fontId="6" fillId="0" borderId="32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" fontId="11" fillId="0" borderId="29" xfId="0" applyNumberFormat="1" applyFont="1" applyBorder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14" fontId="24" fillId="5" borderId="36" xfId="0" applyNumberFormat="1" applyFont="1" applyFill="1" applyBorder="1" applyAlignment="1">
      <alignment horizontal="center"/>
    </xf>
    <xf numFmtId="14" fontId="24" fillId="5" borderId="37" xfId="0" applyNumberFormat="1" applyFont="1" applyFill="1" applyBorder="1" applyAlignment="1">
      <alignment horizontal="center"/>
    </xf>
    <xf numFmtId="14" fontId="24" fillId="5" borderId="21" xfId="0" applyNumberFormat="1" applyFont="1" applyFill="1" applyBorder="1" applyAlignment="1">
      <alignment horizontal="center"/>
    </xf>
    <xf numFmtId="164" fontId="28" fillId="0" borderId="36" xfId="0" applyNumberFormat="1" applyFont="1" applyBorder="1" applyAlignment="1">
      <alignment horizontal="center"/>
    </xf>
    <xf numFmtId="164" fontId="28" fillId="0" borderId="37" xfId="0" applyNumberFormat="1" applyFont="1" applyBorder="1" applyAlignment="1">
      <alignment horizontal="center"/>
    </xf>
    <xf numFmtId="164" fontId="28" fillId="0" borderId="21" xfId="0" applyNumberFormat="1" applyFont="1" applyBorder="1" applyAlignment="1">
      <alignment horizontal="center"/>
    </xf>
    <xf numFmtId="14" fontId="28" fillId="0" borderId="36" xfId="0" applyNumberFormat="1" applyFont="1" applyBorder="1" applyAlignment="1">
      <alignment horizontal="center"/>
    </xf>
    <xf numFmtId="14" fontId="28" fillId="0" borderId="37" xfId="0" applyNumberFormat="1" applyFont="1" applyBorder="1" applyAlignment="1">
      <alignment horizontal="center"/>
    </xf>
    <xf numFmtId="14" fontId="28" fillId="0" borderId="21" xfId="0" applyNumberFormat="1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25" fillId="0" borderId="34" xfId="0" applyFont="1" applyBorder="1" applyAlignment="1">
      <alignment horizontal="center"/>
    </xf>
    <xf numFmtId="0" fontId="25" fillId="0" borderId="35" xfId="0" applyFont="1" applyBorder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14" fontId="25" fillId="0" borderId="36" xfId="0" applyNumberFormat="1" applyFont="1" applyBorder="1" applyAlignment="1" applyProtection="1">
      <alignment horizontal="center"/>
      <protection locked="0"/>
    </xf>
    <xf numFmtId="14" fontId="25" fillId="0" borderId="37" xfId="0" applyNumberFormat="1" applyFont="1" applyBorder="1" applyAlignment="1" applyProtection="1">
      <alignment horizontal="center"/>
      <protection locked="0"/>
    </xf>
    <xf numFmtId="14" fontId="25" fillId="0" borderId="21" xfId="0" applyNumberFormat="1" applyFont="1" applyBorder="1" applyAlignment="1" applyProtection="1">
      <alignment horizontal="center"/>
      <protection locked="0"/>
    </xf>
    <xf numFmtId="164" fontId="0" fillId="0" borderId="17" xfId="0" applyNumberFormat="1" applyFill="1" applyBorder="1" applyProtection="1">
      <protection locked="0"/>
    </xf>
    <xf numFmtId="164" fontId="31" fillId="0" borderId="17" xfId="0" applyNumberFormat="1" applyFont="1" applyFill="1" applyBorder="1" applyProtection="1">
      <protection locked="0"/>
    </xf>
    <xf numFmtId="164" fontId="12" fillId="0" borderId="17" xfId="0" applyNumberFormat="1" applyFont="1" applyFill="1" applyBorder="1" applyProtection="1">
      <protection locked="0"/>
    </xf>
    <xf numFmtId="164" fontId="29" fillId="0" borderId="17" xfId="0" applyNumberFormat="1" applyFont="1" applyFill="1" applyBorder="1" applyProtection="1">
      <protection locked="0"/>
    </xf>
    <xf numFmtId="164" fontId="25" fillId="0" borderId="17" xfId="0" applyNumberFormat="1" applyFont="1" applyFill="1" applyBorder="1" applyProtection="1">
      <protection locked="0"/>
    </xf>
    <xf numFmtId="4" fontId="14" fillId="0" borderId="12" xfId="0" applyNumberFormat="1" applyFont="1" applyFill="1" applyBorder="1" applyAlignment="1">
      <alignment horizontal="left"/>
    </xf>
    <xf numFmtId="4" fontId="14" fillId="0" borderId="15" xfId="0" applyNumberFormat="1" applyFont="1" applyFill="1" applyBorder="1" applyAlignment="1">
      <alignment horizontal="left"/>
    </xf>
    <xf numFmtId="4" fontId="11" fillId="4" borderId="38" xfId="0" applyNumberFormat="1" applyFont="1" applyFill="1" applyBorder="1" applyAlignment="1">
      <alignment horizontal="center"/>
    </xf>
    <xf numFmtId="4" fontId="11" fillId="4" borderId="21" xfId="0" applyNumberFormat="1" applyFont="1" applyFill="1" applyBorder="1" applyAlignment="1">
      <alignment horizontal="center"/>
    </xf>
    <xf numFmtId="164" fontId="0" fillId="0" borderId="18" xfId="0" applyNumberFormat="1" applyFill="1" applyBorder="1" applyProtection="1">
      <protection locked="0"/>
    </xf>
    <xf numFmtId="164" fontId="0" fillId="0" borderId="21" xfId="0" applyNumberFormat="1" applyFill="1" applyBorder="1" applyProtection="1">
      <protection locked="0"/>
    </xf>
    <xf numFmtId="166" fontId="0" fillId="0" borderId="0" xfId="0" applyNumberFormat="1"/>
    <xf numFmtId="165" fontId="0" fillId="0" borderId="0" xfId="0" applyNumberFormat="1" applyBorder="1"/>
    <xf numFmtId="166" fontId="33" fillId="0" borderId="0" xfId="0" applyNumberFormat="1" applyFont="1"/>
    <xf numFmtId="4" fontId="33" fillId="0" borderId="0" xfId="0" applyNumberFormat="1" applyFont="1" applyAlignment="1">
      <alignment horizontal="left"/>
    </xf>
    <xf numFmtId="14" fontId="25" fillId="0" borderId="17" xfId="0" applyNumberFormat="1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2"/>
  <sheetViews>
    <sheetView tabSelected="1" view="pageBreakPreview" topLeftCell="A61" zoomScale="160" zoomScaleNormal="100" zoomScaleSheetLayoutView="160" workbookViewId="0">
      <selection activeCell="H75" sqref="H75"/>
    </sheetView>
  </sheetViews>
  <sheetFormatPr baseColWidth="10" defaultRowHeight="13"/>
  <cols>
    <col min="1" max="1" width="10.83203125" style="16"/>
    <col min="2" max="2" width="10.1640625" style="16" customWidth="1"/>
    <col min="3" max="3" width="9" style="16" customWidth="1"/>
    <col min="4" max="4" width="10.83203125" style="16"/>
    <col min="5" max="5" width="4.5" style="16" customWidth="1"/>
    <col min="6" max="7" width="12.5" style="16" customWidth="1"/>
    <col min="8" max="8" width="19.33203125" style="16" customWidth="1"/>
    <col min="9" max="9" width="23.1640625" style="16" customWidth="1"/>
    <col min="10" max="11" width="12.5" style="16" customWidth="1"/>
    <col min="12" max="16384" width="10.83203125" style="16"/>
  </cols>
  <sheetData>
    <row r="1" spans="1:11" ht="31">
      <c r="A1" s="141" t="s">
        <v>59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1" ht="33">
      <c r="A2" s="142" t="s">
        <v>42</v>
      </c>
      <c r="B2" s="142"/>
      <c r="C2" s="142"/>
      <c r="D2" s="142"/>
      <c r="E2" s="142"/>
      <c r="F2" s="142"/>
      <c r="G2" s="142"/>
      <c r="H2" s="143" t="s">
        <v>64</v>
      </c>
      <c r="I2" s="143"/>
      <c r="J2" s="143"/>
      <c r="K2" s="143"/>
    </row>
    <row r="3" spans="1:11" ht="18">
      <c r="A3" s="144" t="s">
        <v>65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</row>
    <row r="4" spans="1:11" ht="14" thickBot="1">
      <c r="A4" s="17"/>
      <c r="B4" s="17"/>
      <c r="C4" s="17"/>
      <c r="D4" s="17"/>
      <c r="E4" s="18"/>
      <c r="F4" s="19"/>
      <c r="G4" s="17"/>
      <c r="H4" s="17"/>
      <c r="I4" s="18"/>
      <c r="J4" s="20"/>
      <c r="K4" s="21"/>
    </row>
    <row r="5" spans="1:11">
      <c r="A5" s="1" t="s">
        <v>11</v>
      </c>
      <c r="B5" s="2"/>
      <c r="C5" s="2"/>
      <c r="D5" s="2"/>
      <c r="E5" s="3"/>
      <c r="F5" s="4"/>
      <c r="G5" s="5" t="s">
        <v>12</v>
      </c>
      <c r="H5" s="6"/>
      <c r="I5" s="3"/>
      <c r="J5" s="7"/>
      <c r="K5" s="5" t="s">
        <v>13</v>
      </c>
    </row>
    <row r="6" spans="1:11">
      <c r="A6" s="145" t="s">
        <v>14</v>
      </c>
      <c r="B6" s="146"/>
      <c r="C6" s="8"/>
      <c r="D6" s="9"/>
      <c r="E6" s="10"/>
      <c r="F6" s="11"/>
      <c r="G6" s="12">
        <f>SUM(F8:F12)</f>
        <v>1732.73</v>
      </c>
      <c r="H6" s="13"/>
      <c r="I6" s="14"/>
      <c r="J6" s="15"/>
      <c r="K6" s="12">
        <f>SUM(J8:J12)</f>
        <v>6770</v>
      </c>
    </row>
    <row r="7" spans="1:11" ht="13" customHeight="1">
      <c r="A7" s="182" t="s">
        <v>2</v>
      </c>
      <c r="B7" s="183"/>
      <c r="C7" s="183"/>
      <c r="D7" s="183"/>
      <c r="E7" s="183"/>
      <c r="F7" s="72" t="s">
        <v>58</v>
      </c>
      <c r="G7" s="196"/>
      <c r="H7" s="184" t="s">
        <v>2</v>
      </c>
      <c r="I7" s="185"/>
      <c r="J7" s="72" t="s">
        <v>58</v>
      </c>
      <c r="K7" s="196"/>
    </row>
    <row r="8" spans="1:11" ht="13" customHeight="1">
      <c r="A8" s="147" t="s">
        <v>230</v>
      </c>
      <c r="B8" s="148"/>
      <c r="C8" s="148"/>
      <c r="D8" s="148"/>
      <c r="E8" s="149"/>
      <c r="F8" s="22">
        <v>137</v>
      </c>
      <c r="G8" s="197"/>
      <c r="H8" s="133" t="s">
        <v>217</v>
      </c>
      <c r="I8" s="135"/>
      <c r="J8" s="22">
        <v>5060</v>
      </c>
      <c r="K8" s="197"/>
    </row>
    <row r="9" spans="1:11" ht="13" customHeight="1">
      <c r="A9" s="147" t="s">
        <v>220</v>
      </c>
      <c r="B9" s="148"/>
      <c r="C9" s="148"/>
      <c r="D9" s="148"/>
      <c r="E9" s="149"/>
      <c r="F9" s="22">
        <v>1595.73</v>
      </c>
      <c r="G9" s="197"/>
      <c r="H9" s="133" t="s">
        <v>218</v>
      </c>
      <c r="I9" s="135"/>
      <c r="J9" s="22">
        <v>840</v>
      </c>
      <c r="K9" s="197"/>
    </row>
    <row r="10" spans="1:11" ht="13" customHeight="1">
      <c r="A10" s="147"/>
      <c r="B10" s="148"/>
      <c r="C10" s="148"/>
      <c r="D10" s="148"/>
      <c r="E10" s="149"/>
      <c r="F10" s="22">
        <v>0</v>
      </c>
      <c r="G10" s="197"/>
      <c r="H10" s="133" t="s">
        <v>219</v>
      </c>
      <c r="I10" s="135"/>
      <c r="J10" s="22">
        <v>450</v>
      </c>
      <c r="K10" s="197"/>
    </row>
    <row r="11" spans="1:11" ht="13" customHeight="1">
      <c r="A11" s="157"/>
      <c r="B11" s="158"/>
      <c r="C11" s="158"/>
      <c r="D11" s="158"/>
      <c r="E11" s="159"/>
      <c r="F11" s="22">
        <v>0</v>
      </c>
      <c r="G11" s="197"/>
      <c r="H11" s="133" t="s">
        <v>220</v>
      </c>
      <c r="I11" s="135"/>
      <c r="J11" s="22">
        <v>420</v>
      </c>
      <c r="K11" s="197"/>
    </row>
    <row r="12" spans="1:11" ht="13" customHeight="1">
      <c r="A12" s="160"/>
      <c r="B12" s="161"/>
      <c r="C12" s="161"/>
      <c r="D12" s="161"/>
      <c r="E12" s="162"/>
      <c r="F12" s="22">
        <v>0</v>
      </c>
      <c r="G12" s="198"/>
      <c r="H12" s="154"/>
      <c r="I12" s="156"/>
      <c r="J12" s="22">
        <v>0</v>
      </c>
      <c r="K12" s="198"/>
    </row>
    <row r="13" spans="1:11">
      <c r="A13" s="32" t="s">
        <v>15</v>
      </c>
      <c r="B13" s="33"/>
      <c r="C13" s="33"/>
      <c r="D13" s="33"/>
      <c r="E13" s="34"/>
      <c r="F13" s="35"/>
      <c r="G13" s="36" t="s">
        <v>12</v>
      </c>
      <c r="H13" s="32"/>
      <c r="I13" s="34"/>
      <c r="J13" s="37"/>
      <c r="K13" s="36" t="s">
        <v>13</v>
      </c>
    </row>
    <row r="14" spans="1:11">
      <c r="A14" s="38" t="s">
        <v>16</v>
      </c>
      <c r="B14" s="39"/>
      <c r="C14" s="39"/>
      <c r="D14" s="40"/>
      <c r="E14" s="41"/>
      <c r="F14" s="42"/>
      <c r="G14" s="43">
        <f>SUM(F16:F21)</f>
        <v>4557.75</v>
      </c>
      <c r="H14" s="44"/>
      <c r="I14" s="45"/>
      <c r="J14" s="46"/>
      <c r="K14" s="43">
        <f>SUM(J16:J21)</f>
        <v>610.31999999999994</v>
      </c>
    </row>
    <row r="15" spans="1:11" ht="13" customHeight="1">
      <c r="A15" s="182" t="s">
        <v>2</v>
      </c>
      <c r="B15" s="183"/>
      <c r="C15" s="183"/>
      <c r="D15" s="183"/>
      <c r="E15" s="183"/>
      <c r="F15" s="72" t="s">
        <v>58</v>
      </c>
      <c r="G15" s="186"/>
      <c r="H15" s="238" t="s">
        <v>2</v>
      </c>
      <c r="I15" s="239"/>
      <c r="J15" s="72" t="s">
        <v>58</v>
      </c>
      <c r="K15" s="177"/>
    </row>
    <row r="16" spans="1:11" ht="13" customHeight="1">
      <c r="A16" s="133" t="s">
        <v>226</v>
      </c>
      <c r="B16" s="134"/>
      <c r="C16" s="134"/>
      <c r="D16" s="134"/>
      <c r="E16" s="135"/>
      <c r="F16" s="23">
        <v>341.92</v>
      </c>
      <c r="G16" s="187"/>
      <c r="H16" s="236" t="s">
        <v>227</v>
      </c>
      <c r="I16" s="237"/>
      <c r="J16" s="23">
        <v>227.6</v>
      </c>
      <c r="K16" s="178"/>
    </row>
    <row r="17" spans="1:11" ht="13" customHeight="1">
      <c r="A17" s="133" t="s">
        <v>221</v>
      </c>
      <c r="B17" s="134"/>
      <c r="C17" s="134"/>
      <c r="D17" s="134"/>
      <c r="E17" s="135"/>
      <c r="F17" s="23">
        <v>985.44</v>
      </c>
      <c r="G17" s="187"/>
      <c r="H17" s="133" t="s">
        <v>241</v>
      </c>
      <c r="I17" s="135"/>
      <c r="J17" s="23">
        <v>127.77</v>
      </c>
      <c r="K17" s="178"/>
    </row>
    <row r="18" spans="1:11" ht="13" customHeight="1">
      <c r="A18" s="133" t="s">
        <v>223</v>
      </c>
      <c r="B18" s="134"/>
      <c r="C18" s="134"/>
      <c r="D18" s="134"/>
      <c r="E18" s="135"/>
      <c r="F18" s="23">
        <v>217.95</v>
      </c>
      <c r="G18" s="187"/>
      <c r="H18" s="133" t="s">
        <v>224</v>
      </c>
      <c r="I18" s="135"/>
      <c r="J18" s="23">
        <v>254.95</v>
      </c>
      <c r="K18" s="178"/>
    </row>
    <row r="19" spans="1:11" ht="13" customHeight="1">
      <c r="A19" s="133" t="s">
        <v>225</v>
      </c>
      <c r="B19" s="134"/>
      <c r="C19" s="134"/>
      <c r="D19" s="134"/>
      <c r="E19" s="135"/>
      <c r="F19" s="23">
        <v>1030</v>
      </c>
      <c r="G19" s="187"/>
      <c r="H19" s="169"/>
      <c r="I19" s="170"/>
      <c r="J19" s="23">
        <v>0</v>
      </c>
      <c r="K19" s="178"/>
    </row>
    <row r="20" spans="1:11" ht="13" customHeight="1">
      <c r="A20" s="133" t="s">
        <v>222</v>
      </c>
      <c r="B20" s="134"/>
      <c r="C20" s="134"/>
      <c r="D20" s="134"/>
      <c r="E20" s="135"/>
      <c r="F20" s="23">
        <v>517</v>
      </c>
      <c r="G20" s="187"/>
      <c r="H20" s="133"/>
      <c r="I20" s="135"/>
      <c r="J20" s="23">
        <v>0</v>
      </c>
      <c r="K20" s="178"/>
    </row>
    <row r="21" spans="1:11" ht="13" customHeight="1">
      <c r="A21" s="154" t="s">
        <v>228</v>
      </c>
      <c r="B21" s="155"/>
      <c r="C21" s="155"/>
      <c r="D21" s="155"/>
      <c r="E21" s="156"/>
      <c r="F21" s="73">
        <v>1465.44</v>
      </c>
      <c r="G21" s="188"/>
      <c r="H21" s="189"/>
      <c r="I21" s="190"/>
      <c r="J21" s="23">
        <v>0</v>
      </c>
      <c r="K21" s="179"/>
    </row>
    <row r="22" spans="1:11">
      <c r="A22" s="32" t="s">
        <v>17</v>
      </c>
      <c r="B22" s="33"/>
      <c r="C22" s="33"/>
      <c r="D22" s="33"/>
      <c r="E22" s="34"/>
      <c r="F22" s="35"/>
      <c r="G22" s="36" t="s">
        <v>12</v>
      </c>
      <c r="H22" s="47"/>
      <c r="I22" s="48"/>
      <c r="J22" s="49"/>
      <c r="K22" s="36" t="s">
        <v>13</v>
      </c>
    </row>
    <row r="23" spans="1:11">
      <c r="A23" s="38" t="s">
        <v>18</v>
      </c>
      <c r="B23" s="39"/>
      <c r="C23" s="39"/>
      <c r="D23" s="50"/>
      <c r="E23" s="50"/>
      <c r="F23" s="42"/>
      <c r="G23" s="43">
        <f>SUM(F25:F29)</f>
        <v>1374.96</v>
      </c>
      <c r="H23" s="51"/>
      <c r="I23" s="45"/>
      <c r="J23" s="46"/>
      <c r="K23" s="43">
        <f>SUM(J25:J29)</f>
        <v>0</v>
      </c>
    </row>
    <row r="24" spans="1:11" ht="13" customHeight="1">
      <c r="A24" s="165" t="s">
        <v>2</v>
      </c>
      <c r="B24" s="166"/>
      <c r="C24" s="166"/>
      <c r="D24" s="166"/>
      <c r="E24" s="166"/>
      <c r="F24" s="72" t="s">
        <v>58</v>
      </c>
      <c r="G24" s="199"/>
      <c r="H24" s="167" t="s">
        <v>2</v>
      </c>
      <c r="I24" s="168"/>
      <c r="J24" s="72" t="s">
        <v>58</v>
      </c>
      <c r="K24" s="196"/>
    </row>
    <row r="25" spans="1:11" ht="13" customHeight="1">
      <c r="A25" s="133" t="s">
        <v>231</v>
      </c>
      <c r="B25" s="134"/>
      <c r="C25" s="134"/>
      <c r="D25" s="134"/>
      <c r="E25" s="135"/>
      <c r="F25" s="23">
        <v>37.229999999999997</v>
      </c>
      <c r="G25" s="200"/>
      <c r="H25" s="169"/>
      <c r="I25" s="170"/>
      <c r="J25" s="23">
        <v>0</v>
      </c>
      <c r="K25" s="197"/>
    </row>
    <row r="26" spans="1:11" ht="13" customHeight="1">
      <c r="A26" s="133" t="s">
        <v>242</v>
      </c>
      <c r="B26" s="134"/>
      <c r="C26" s="134"/>
      <c r="D26" s="134"/>
      <c r="E26" s="135"/>
      <c r="F26" s="23">
        <v>358.28</v>
      </c>
      <c r="G26" s="200"/>
      <c r="H26" s="169"/>
      <c r="I26" s="170"/>
      <c r="J26" s="23">
        <v>0</v>
      </c>
      <c r="K26" s="197"/>
    </row>
    <row r="27" spans="1:11" ht="13" customHeight="1">
      <c r="A27" s="133" t="s">
        <v>243</v>
      </c>
      <c r="B27" s="134"/>
      <c r="C27" s="134"/>
      <c r="D27" s="134"/>
      <c r="E27" s="135"/>
      <c r="F27" s="23">
        <v>979.45</v>
      </c>
      <c r="G27" s="200"/>
      <c r="H27" s="169"/>
      <c r="I27" s="170"/>
      <c r="J27" s="23">
        <v>0</v>
      </c>
      <c r="K27" s="197"/>
    </row>
    <row r="28" spans="1:11" ht="13" customHeight="1">
      <c r="A28" s="157"/>
      <c r="B28" s="158"/>
      <c r="C28" s="158"/>
      <c r="D28" s="158"/>
      <c r="E28" s="159"/>
      <c r="F28" s="23">
        <v>0</v>
      </c>
      <c r="G28" s="200"/>
      <c r="H28" s="169"/>
      <c r="I28" s="170"/>
      <c r="J28" s="23">
        <v>0</v>
      </c>
      <c r="K28" s="197"/>
    </row>
    <row r="29" spans="1:11" ht="13" customHeight="1">
      <c r="A29" s="160"/>
      <c r="B29" s="161"/>
      <c r="C29" s="161"/>
      <c r="D29" s="161"/>
      <c r="E29" s="162"/>
      <c r="F29" s="23">
        <v>0</v>
      </c>
      <c r="G29" s="201"/>
      <c r="H29" s="189"/>
      <c r="I29" s="190"/>
      <c r="J29" s="23">
        <v>0</v>
      </c>
      <c r="K29" s="198"/>
    </row>
    <row r="30" spans="1:11">
      <c r="A30" s="32" t="s">
        <v>19</v>
      </c>
      <c r="B30" s="33"/>
      <c r="C30" s="33"/>
      <c r="D30" s="33"/>
      <c r="E30" s="34"/>
      <c r="F30" s="49"/>
      <c r="G30" s="36" t="s">
        <v>12</v>
      </c>
      <c r="H30" s="32"/>
      <c r="I30" s="34"/>
      <c r="J30" s="52"/>
      <c r="K30" s="36" t="s">
        <v>13</v>
      </c>
    </row>
    <row r="31" spans="1:11">
      <c r="A31" s="38" t="s">
        <v>20</v>
      </c>
      <c r="B31" s="39"/>
      <c r="C31" s="39"/>
      <c r="D31" s="50"/>
      <c r="E31" s="41"/>
      <c r="F31" s="53"/>
      <c r="G31" s="43">
        <f>SUM(F33:F41)</f>
        <v>200</v>
      </c>
      <c r="H31" s="54"/>
      <c r="I31" s="55"/>
      <c r="J31" s="56"/>
      <c r="K31" s="57">
        <f>SUM(J33:J41)</f>
        <v>9000</v>
      </c>
    </row>
    <row r="32" spans="1:11" ht="13" customHeight="1">
      <c r="A32" s="182" t="s">
        <v>2</v>
      </c>
      <c r="B32" s="183"/>
      <c r="C32" s="183"/>
      <c r="D32" s="183"/>
      <c r="E32" s="183"/>
      <c r="F32" s="72" t="s">
        <v>58</v>
      </c>
      <c r="G32" s="196"/>
      <c r="H32" s="184" t="s">
        <v>2</v>
      </c>
      <c r="I32" s="185"/>
      <c r="J32" s="72" t="s">
        <v>58</v>
      </c>
      <c r="K32" s="196"/>
    </row>
    <row r="33" spans="1:11" ht="13" customHeight="1">
      <c r="A33" s="133" t="s">
        <v>240</v>
      </c>
      <c r="B33" s="134"/>
      <c r="C33" s="134"/>
      <c r="D33" s="134"/>
      <c r="E33" s="135"/>
      <c r="F33" s="23">
        <v>200</v>
      </c>
      <c r="G33" s="197"/>
      <c r="H33" s="180" t="s">
        <v>232</v>
      </c>
      <c r="I33" s="181"/>
      <c r="J33" s="94">
        <v>2.46</v>
      </c>
      <c r="K33" s="197"/>
    </row>
    <row r="34" spans="1:11" ht="13" customHeight="1">
      <c r="A34" s="171"/>
      <c r="B34" s="172"/>
      <c r="C34" s="172"/>
      <c r="D34" s="172"/>
      <c r="E34" s="173"/>
      <c r="F34" s="23">
        <v>0</v>
      </c>
      <c r="G34" s="197"/>
      <c r="H34" s="139" t="s">
        <v>233</v>
      </c>
      <c r="I34" s="140"/>
      <c r="J34" s="23">
        <v>1500</v>
      </c>
      <c r="K34" s="197"/>
    </row>
    <row r="35" spans="1:11" ht="13" customHeight="1">
      <c r="A35" s="171"/>
      <c r="B35" s="172"/>
      <c r="C35" s="172"/>
      <c r="D35" s="172"/>
      <c r="E35" s="173"/>
      <c r="F35" s="23">
        <v>0</v>
      </c>
      <c r="G35" s="197"/>
      <c r="H35" s="139" t="s">
        <v>234</v>
      </c>
      <c r="I35" s="140"/>
      <c r="J35" s="23">
        <v>2000</v>
      </c>
      <c r="K35" s="197"/>
    </row>
    <row r="36" spans="1:11" ht="13" customHeight="1">
      <c r="A36" s="136"/>
      <c r="B36" s="137"/>
      <c r="C36" s="137"/>
      <c r="D36" s="137"/>
      <c r="E36" s="138"/>
      <c r="F36" s="23">
        <v>0</v>
      </c>
      <c r="G36" s="197"/>
      <c r="H36" s="139" t="s">
        <v>235</v>
      </c>
      <c r="I36" s="140"/>
      <c r="J36" s="23">
        <v>4000</v>
      </c>
      <c r="K36" s="197"/>
    </row>
    <row r="37" spans="1:11" ht="13" customHeight="1">
      <c r="A37" s="136"/>
      <c r="B37" s="137"/>
      <c r="C37" s="137"/>
      <c r="D37" s="137"/>
      <c r="E37" s="138"/>
      <c r="F37" s="23">
        <v>0</v>
      </c>
      <c r="G37" s="197"/>
      <c r="H37" s="139" t="s">
        <v>236</v>
      </c>
      <c r="I37" s="140"/>
      <c r="J37" s="23">
        <v>1000</v>
      </c>
      <c r="K37" s="197"/>
    </row>
    <row r="38" spans="1:11" ht="13" customHeight="1">
      <c r="A38" s="171"/>
      <c r="B38" s="172"/>
      <c r="C38" s="172"/>
      <c r="D38" s="172"/>
      <c r="E38" s="173"/>
      <c r="F38" s="23">
        <v>0</v>
      </c>
      <c r="G38" s="197"/>
      <c r="H38" s="133" t="s">
        <v>237</v>
      </c>
      <c r="I38" s="135"/>
      <c r="J38" s="23">
        <v>497.54</v>
      </c>
      <c r="K38" s="197"/>
    </row>
    <row r="39" spans="1:11" ht="13" customHeight="1">
      <c r="A39" s="171"/>
      <c r="B39" s="172"/>
      <c r="C39" s="172"/>
      <c r="D39" s="172"/>
      <c r="E39" s="173"/>
      <c r="F39" s="23">
        <v>0</v>
      </c>
      <c r="G39" s="197"/>
      <c r="H39" s="169"/>
      <c r="I39" s="170"/>
      <c r="J39" s="23">
        <v>0</v>
      </c>
      <c r="K39" s="197"/>
    </row>
    <row r="40" spans="1:11" ht="13" customHeight="1">
      <c r="A40" s="171"/>
      <c r="B40" s="172"/>
      <c r="C40" s="172"/>
      <c r="D40" s="172"/>
      <c r="E40" s="173"/>
      <c r="F40" s="23">
        <v>0</v>
      </c>
      <c r="G40" s="197"/>
      <c r="H40" s="169"/>
      <c r="I40" s="170"/>
      <c r="J40" s="23">
        <v>0</v>
      </c>
      <c r="K40" s="197"/>
    </row>
    <row r="41" spans="1:11" ht="13" customHeight="1">
      <c r="A41" s="174"/>
      <c r="B41" s="175"/>
      <c r="C41" s="175"/>
      <c r="D41" s="175"/>
      <c r="E41" s="176"/>
      <c r="F41" s="23">
        <v>0</v>
      </c>
      <c r="G41" s="198"/>
      <c r="H41" s="189"/>
      <c r="I41" s="190"/>
      <c r="J41" s="23">
        <v>0</v>
      </c>
      <c r="K41" s="198"/>
    </row>
    <row r="42" spans="1:11">
      <c r="A42" s="32" t="s">
        <v>21</v>
      </c>
      <c r="B42" s="33"/>
      <c r="C42" s="33"/>
      <c r="D42" s="33"/>
      <c r="E42" s="34"/>
      <c r="F42" s="35"/>
      <c r="G42" s="36" t="s">
        <v>12</v>
      </c>
      <c r="H42" s="47"/>
      <c r="I42" s="48"/>
      <c r="J42" s="35"/>
      <c r="K42" s="36" t="s">
        <v>13</v>
      </c>
    </row>
    <row r="43" spans="1:11">
      <c r="A43" s="38" t="s">
        <v>23</v>
      </c>
      <c r="B43" s="58"/>
      <c r="C43" s="39"/>
      <c r="D43" s="50"/>
      <c r="E43" s="50"/>
      <c r="F43" s="42"/>
      <c r="G43" s="43">
        <f>SUM(F45:F65)</f>
        <v>8729.75</v>
      </c>
      <c r="H43" s="51"/>
      <c r="I43" s="45"/>
      <c r="J43" s="59"/>
      <c r="K43" s="43">
        <f>SUM(J45:J65)</f>
        <v>348.09</v>
      </c>
    </row>
    <row r="44" spans="1:11" ht="13" customHeight="1">
      <c r="A44" s="182" t="s">
        <v>2</v>
      </c>
      <c r="B44" s="183"/>
      <c r="C44" s="183"/>
      <c r="D44" s="183"/>
      <c r="E44" s="183"/>
      <c r="F44" s="72" t="s">
        <v>58</v>
      </c>
      <c r="G44" s="199"/>
      <c r="H44" s="184" t="s">
        <v>2</v>
      </c>
      <c r="I44" s="185"/>
      <c r="J44" s="72" t="s">
        <v>58</v>
      </c>
      <c r="K44" s="196"/>
    </row>
    <row r="45" spans="1:11" ht="13" customHeight="1">
      <c r="A45" s="133" t="s">
        <v>239</v>
      </c>
      <c r="B45" s="134"/>
      <c r="C45" s="134"/>
      <c r="D45" s="134"/>
      <c r="E45" s="135"/>
      <c r="F45" s="24">
        <v>80</v>
      </c>
      <c r="G45" s="200"/>
      <c r="H45" s="169"/>
      <c r="I45" s="170"/>
      <c r="J45" s="25">
        <v>0</v>
      </c>
      <c r="K45" s="197"/>
    </row>
    <row r="46" spans="1:11" ht="13" customHeight="1">
      <c r="A46" s="133" t="s">
        <v>24</v>
      </c>
      <c r="B46" s="134"/>
      <c r="C46" s="134"/>
      <c r="D46" s="134"/>
      <c r="E46" s="135"/>
      <c r="F46" s="24">
        <v>2235</v>
      </c>
      <c r="G46" s="200"/>
      <c r="H46" s="169"/>
      <c r="I46" s="170"/>
      <c r="J46" s="25">
        <v>0</v>
      </c>
      <c r="K46" s="197"/>
    </row>
    <row r="47" spans="1:11" ht="13" customHeight="1">
      <c r="A47" s="133" t="s">
        <v>25</v>
      </c>
      <c r="B47" s="134"/>
      <c r="C47" s="134"/>
      <c r="D47" s="134"/>
      <c r="E47" s="135"/>
      <c r="F47" s="24">
        <v>235</v>
      </c>
      <c r="G47" s="200"/>
      <c r="H47" s="169"/>
      <c r="I47" s="170"/>
      <c r="J47" s="25">
        <v>0</v>
      </c>
      <c r="K47" s="197"/>
    </row>
    <row r="48" spans="1:11" ht="13" customHeight="1">
      <c r="A48" s="133" t="s">
        <v>60</v>
      </c>
      <c r="B48" s="134"/>
      <c r="C48" s="134"/>
      <c r="D48" s="134"/>
      <c r="E48" s="135"/>
      <c r="F48" s="24">
        <v>503.57</v>
      </c>
      <c r="G48" s="200"/>
      <c r="H48" s="133" t="s">
        <v>60</v>
      </c>
      <c r="I48" s="135"/>
      <c r="J48" s="25">
        <v>348.09</v>
      </c>
      <c r="K48" s="197"/>
    </row>
    <row r="49" spans="1:11" ht="13" customHeight="1">
      <c r="A49" s="133" t="s">
        <v>26</v>
      </c>
      <c r="B49" s="134"/>
      <c r="C49" s="134"/>
      <c r="D49" s="134"/>
      <c r="E49" s="135"/>
      <c r="F49" s="24">
        <v>0</v>
      </c>
      <c r="G49" s="200"/>
      <c r="H49" s="169"/>
      <c r="I49" s="170"/>
      <c r="J49" s="25">
        <v>0</v>
      </c>
      <c r="K49" s="197"/>
    </row>
    <row r="50" spans="1:11" ht="13" customHeight="1">
      <c r="A50" s="133" t="s">
        <v>27</v>
      </c>
      <c r="B50" s="134"/>
      <c r="C50" s="134"/>
      <c r="D50" s="134"/>
      <c r="E50" s="135"/>
      <c r="F50" s="24">
        <v>0</v>
      </c>
      <c r="G50" s="200"/>
      <c r="H50" s="169"/>
      <c r="I50" s="170"/>
      <c r="J50" s="25">
        <v>0</v>
      </c>
      <c r="K50" s="197"/>
    </row>
    <row r="51" spans="1:11" ht="13" customHeight="1">
      <c r="A51" s="133" t="s">
        <v>28</v>
      </c>
      <c r="B51" s="134"/>
      <c r="C51" s="134"/>
      <c r="D51" s="134"/>
      <c r="E51" s="135"/>
      <c r="F51" s="24">
        <v>0</v>
      </c>
      <c r="G51" s="200"/>
      <c r="H51" s="169"/>
      <c r="I51" s="170"/>
      <c r="J51" s="25">
        <v>0</v>
      </c>
      <c r="K51" s="197"/>
    </row>
    <row r="52" spans="1:11" ht="13" customHeight="1">
      <c r="A52" s="133" t="s">
        <v>29</v>
      </c>
      <c r="B52" s="134"/>
      <c r="C52" s="134"/>
      <c r="D52" s="134"/>
      <c r="E52" s="135"/>
      <c r="F52" s="24">
        <v>0</v>
      </c>
      <c r="G52" s="200"/>
      <c r="H52" s="169"/>
      <c r="I52" s="170"/>
      <c r="J52" s="25">
        <v>0</v>
      </c>
      <c r="K52" s="197"/>
    </row>
    <row r="53" spans="1:11" ht="13" customHeight="1">
      <c r="A53" s="133" t="s">
        <v>30</v>
      </c>
      <c r="B53" s="134"/>
      <c r="C53" s="134"/>
      <c r="D53" s="134"/>
      <c r="E53" s="135"/>
      <c r="F53" s="24">
        <v>0</v>
      </c>
      <c r="G53" s="200"/>
      <c r="H53" s="169"/>
      <c r="I53" s="170"/>
      <c r="J53" s="25">
        <v>0</v>
      </c>
      <c r="K53" s="197"/>
    </row>
    <row r="54" spans="1:11" ht="13" customHeight="1">
      <c r="A54" s="133" t="s">
        <v>31</v>
      </c>
      <c r="B54" s="134"/>
      <c r="C54" s="134"/>
      <c r="D54" s="134"/>
      <c r="E54" s="135"/>
      <c r="F54" s="24">
        <v>0</v>
      </c>
      <c r="G54" s="200"/>
      <c r="H54" s="169"/>
      <c r="I54" s="170"/>
      <c r="J54" s="25">
        <v>0</v>
      </c>
      <c r="K54" s="197"/>
    </row>
    <row r="55" spans="1:11" ht="13" customHeight="1">
      <c r="A55" s="133" t="s">
        <v>32</v>
      </c>
      <c r="B55" s="134"/>
      <c r="C55" s="134"/>
      <c r="D55" s="134"/>
      <c r="E55" s="135"/>
      <c r="F55" s="24">
        <v>0</v>
      </c>
      <c r="G55" s="200"/>
      <c r="H55" s="169"/>
      <c r="I55" s="170"/>
      <c r="J55" s="25">
        <v>0</v>
      </c>
      <c r="K55" s="197"/>
    </row>
    <row r="56" spans="1:11" ht="13" customHeight="1">
      <c r="A56" s="133" t="s">
        <v>33</v>
      </c>
      <c r="B56" s="134"/>
      <c r="C56" s="134"/>
      <c r="D56" s="134"/>
      <c r="E56" s="135"/>
      <c r="F56" s="24">
        <v>0</v>
      </c>
      <c r="G56" s="200"/>
      <c r="H56" s="169"/>
      <c r="I56" s="170"/>
      <c r="J56" s="25">
        <v>0</v>
      </c>
      <c r="K56" s="197"/>
    </row>
    <row r="57" spans="1:11" ht="13" customHeight="1">
      <c r="A57" s="133" t="s">
        <v>238</v>
      </c>
      <c r="B57" s="134"/>
      <c r="C57" s="134"/>
      <c r="D57" s="134"/>
      <c r="E57" s="135"/>
      <c r="F57" s="24">
        <v>1089.5</v>
      </c>
      <c r="G57" s="200"/>
      <c r="H57" s="169"/>
      <c r="I57" s="170"/>
      <c r="J57" s="25">
        <v>0</v>
      </c>
      <c r="K57" s="197"/>
    </row>
    <row r="58" spans="1:11" ht="13" customHeight="1">
      <c r="A58" s="133" t="s">
        <v>34</v>
      </c>
      <c r="B58" s="134"/>
      <c r="C58" s="134"/>
      <c r="D58" s="134"/>
      <c r="E58" s="135"/>
      <c r="F58" s="24">
        <v>0</v>
      </c>
      <c r="G58" s="200"/>
      <c r="H58" s="169"/>
      <c r="I58" s="170"/>
      <c r="J58" s="25">
        <v>0</v>
      </c>
      <c r="K58" s="197"/>
    </row>
    <row r="59" spans="1:11" ht="13" customHeight="1">
      <c r="A59" s="133" t="s">
        <v>35</v>
      </c>
      <c r="B59" s="134"/>
      <c r="C59" s="134"/>
      <c r="D59" s="134"/>
      <c r="E59" s="135"/>
      <c r="F59" s="24">
        <v>11.98</v>
      </c>
      <c r="G59" s="200"/>
      <c r="H59" s="169"/>
      <c r="I59" s="170"/>
      <c r="J59" s="25">
        <v>0</v>
      </c>
      <c r="K59" s="197"/>
    </row>
    <row r="60" spans="1:11" ht="13" customHeight="1">
      <c r="A60" s="133" t="s">
        <v>36</v>
      </c>
      <c r="B60" s="134"/>
      <c r="C60" s="134"/>
      <c r="D60" s="134"/>
      <c r="E60" s="135"/>
      <c r="F60" s="24">
        <v>53</v>
      </c>
      <c r="G60" s="200"/>
      <c r="H60" s="169"/>
      <c r="I60" s="170"/>
      <c r="J60" s="25">
        <v>0</v>
      </c>
      <c r="K60" s="197"/>
    </row>
    <row r="61" spans="1:11" ht="13" customHeight="1">
      <c r="A61" s="133" t="s">
        <v>37</v>
      </c>
      <c r="B61" s="134"/>
      <c r="C61" s="134"/>
      <c r="D61" s="134"/>
      <c r="E61" s="135"/>
      <c r="F61" s="24">
        <v>2507.87</v>
      </c>
      <c r="G61" s="200"/>
      <c r="H61" s="169"/>
      <c r="I61" s="170"/>
      <c r="J61" s="25">
        <v>0</v>
      </c>
      <c r="K61" s="197"/>
    </row>
    <row r="62" spans="1:11" ht="13" customHeight="1">
      <c r="A62" s="133" t="s">
        <v>41</v>
      </c>
      <c r="B62" s="134"/>
      <c r="C62" s="134"/>
      <c r="D62" s="134"/>
      <c r="E62" s="135"/>
      <c r="F62" s="24">
        <v>0</v>
      </c>
      <c r="G62" s="200"/>
      <c r="H62" s="169"/>
      <c r="I62" s="170"/>
      <c r="J62" s="25">
        <v>0</v>
      </c>
      <c r="K62" s="197"/>
    </row>
    <row r="63" spans="1:11" ht="13" customHeight="1">
      <c r="A63" s="133" t="s">
        <v>38</v>
      </c>
      <c r="B63" s="134"/>
      <c r="C63" s="134"/>
      <c r="D63" s="134"/>
      <c r="E63" s="135"/>
      <c r="F63" s="24">
        <v>0</v>
      </c>
      <c r="G63" s="200"/>
      <c r="H63" s="169"/>
      <c r="I63" s="170"/>
      <c r="J63" s="25">
        <v>0</v>
      </c>
      <c r="K63" s="197"/>
    </row>
    <row r="64" spans="1:11" ht="13" customHeight="1">
      <c r="A64" s="133" t="s">
        <v>43</v>
      </c>
      <c r="B64" s="134"/>
      <c r="C64" s="134"/>
      <c r="D64" s="134"/>
      <c r="E64" s="135"/>
      <c r="F64" s="24">
        <v>2013.83</v>
      </c>
      <c r="G64" s="200"/>
      <c r="H64" s="169"/>
      <c r="I64" s="170"/>
      <c r="J64" s="25">
        <v>0</v>
      </c>
      <c r="K64" s="197"/>
    </row>
    <row r="65" spans="1:11" ht="13" customHeight="1">
      <c r="A65" s="192"/>
      <c r="B65" s="193"/>
      <c r="C65" s="193"/>
      <c r="D65" s="193"/>
      <c r="E65" s="194"/>
      <c r="F65" s="24">
        <v>0</v>
      </c>
      <c r="G65" s="201"/>
      <c r="H65" s="189"/>
      <c r="I65" s="190"/>
      <c r="J65" s="25">
        <v>0</v>
      </c>
      <c r="K65" s="198"/>
    </row>
    <row r="66" spans="1:11">
      <c r="A66" s="60" t="s">
        <v>22</v>
      </c>
      <c r="B66" s="61"/>
      <c r="C66" s="62"/>
      <c r="D66" s="63"/>
      <c r="E66" s="48"/>
      <c r="F66" s="35"/>
      <c r="G66" s="36" t="s">
        <v>12</v>
      </c>
      <c r="H66" s="47"/>
      <c r="I66" s="48"/>
      <c r="J66" s="35"/>
      <c r="K66" s="36" t="s">
        <v>13</v>
      </c>
    </row>
    <row r="67" spans="1:11">
      <c r="A67" s="38" t="s">
        <v>46</v>
      </c>
      <c r="B67" s="39"/>
      <c r="C67" s="39"/>
      <c r="D67" s="50"/>
      <c r="E67" s="50"/>
      <c r="F67" s="59"/>
      <c r="G67" s="43">
        <f>SUM(F69:F73)</f>
        <v>0</v>
      </c>
      <c r="H67" s="51"/>
      <c r="I67" s="45"/>
      <c r="J67" s="59"/>
      <c r="K67" s="43">
        <f>SUM(J69:J73)</f>
        <v>0</v>
      </c>
    </row>
    <row r="68" spans="1:11">
      <c r="A68" s="182" t="s">
        <v>2</v>
      </c>
      <c r="B68" s="183"/>
      <c r="C68" s="183"/>
      <c r="D68" s="183"/>
      <c r="E68" s="183"/>
      <c r="F68" s="72" t="s">
        <v>58</v>
      </c>
      <c r="G68" s="199"/>
      <c r="H68" s="182" t="s">
        <v>2</v>
      </c>
      <c r="I68" s="183"/>
      <c r="J68" s="72" t="s">
        <v>58</v>
      </c>
      <c r="K68" s="177"/>
    </row>
    <row r="69" spans="1:11">
      <c r="A69" s="152"/>
      <c r="B69" s="191"/>
      <c r="C69" s="191"/>
      <c r="D69" s="191"/>
      <c r="E69" s="153"/>
      <c r="F69" s="23">
        <v>0</v>
      </c>
      <c r="G69" s="200"/>
      <c r="H69" s="163"/>
      <c r="I69" s="164"/>
      <c r="J69" s="23">
        <v>0</v>
      </c>
      <c r="K69" s="178"/>
    </row>
    <row r="70" spans="1:11">
      <c r="A70" s="152"/>
      <c r="B70" s="191"/>
      <c r="C70" s="191"/>
      <c r="D70" s="191"/>
      <c r="E70" s="153"/>
      <c r="F70" s="23">
        <v>0</v>
      </c>
      <c r="G70" s="200"/>
      <c r="H70" s="152"/>
      <c r="I70" s="153"/>
      <c r="J70" s="23">
        <v>0</v>
      </c>
      <c r="K70" s="178"/>
    </row>
    <row r="71" spans="1:11">
      <c r="A71" s="152"/>
      <c r="B71" s="191"/>
      <c r="C71" s="191"/>
      <c r="D71" s="191"/>
      <c r="E71" s="153"/>
      <c r="F71" s="26">
        <v>0</v>
      </c>
      <c r="G71" s="200"/>
      <c r="H71" s="152"/>
      <c r="I71" s="153"/>
      <c r="J71" s="26">
        <v>0</v>
      </c>
      <c r="K71" s="178"/>
    </row>
    <row r="72" spans="1:11">
      <c r="A72" s="152"/>
      <c r="B72" s="191"/>
      <c r="C72" s="191"/>
      <c r="D72" s="191"/>
      <c r="E72" s="153"/>
      <c r="F72" s="23">
        <v>0</v>
      </c>
      <c r="G72" s="200"/>
      <c r="H72" s="152"/>
      <c r="I72" s="153"/>
      <c r="J72" s="23">
        <v>0</v>
      </c>
      <c r="K72" s="178"/>
    </row>
    <row r="73" spans="1:11" ht="14" thickBot="1">
      <c r="A73" s="203"/>
      <c r="B73" s="209"/>
      <c r="C73" s="209"/>
      <c r="D73" s="209"/>
      <c r="E73" s="204"/>
      <c r="F73" s="27">
        <v>0</v>
      </c>
      <c r="G73" s="205"/>
      <c r="H73" s="203"/>
      <c r="I73" s="204"/>
      <c r="J73" s="27">
        <v>0</v>
      </c>
      <c r="K73" s="202"/>
    </row>
    <row r="74" spans="1:11" ht="17" thickBot="1">
      <c r="A74" s="206" t="s">
        <v>39</v>
      </c>
      <c r="B74" s="206"/>
      <c r="C74" s="206"/>
      <c r="D74" s="206"/>
      <c r="E74" s="206"/>
      <c r="F74" s="207"/>
      <c r="G74" s="64">
        <f>SUM(G6+G14+G23+G31+G43+G67)</f>
        <v>16595.189999999999</v>
      </c>
      <c r="H74" s="208" t="s">
        <v>40</v>
      </c>
      <c r="I74" s="206"/>
      <c r="J74" s="207"/>
      <c r="K74" s="65">
        <f>SUM(K6+K14+K23+K31+K43+K67)</f>
        <v>16728.41</v>
      </c>
    </row>
    <row r="75" spans="1:11">
      <c r="A75" s="29"/>
      <c r="B75" s="29"/>
      <c r="C75" s="29"/>
      <c r="D75" s="29"/>
      <c r="E75" s="30"/>
      <c r="F75" s="31"/>
      <c r="G75" s="66"/>
      <c r="H75" s="29"/>
      <c r="I75" s="30"/>
      <c r="J75" s="31"/>
      <c r="K75" s="66"/>
    </row>
    <row r="76" spans="1:11">
      <c r="A76" s="195" t="s">
        <v>215</v>
      </c>
      <c r="B76" s="137"/>
      <c r="C76" s="137"/>
      <c r="D76" s="137"/>
      <c r="E76" s="18"/>
      <c r="F76" s="67">
        <f>K74</f>
        <v>16728.41</v>
      </c>
      <c r="G76" s="30"/>
      <c r="H76" s="31"/>
      <c r="I76" s="30"/>
      <c r="J76" s="31"/>
      <c r="K76" s="66"/>
    </row>
    <row r="77" spans="1:11">
      <c r="A77" s="195" t="s">
        <v>214</v>
      </c>
      <c r="B77" s="137"/>
      <c r="C77" s="137"/>
      <c r="D77" s="137"/>
      <c r="E77" s="17"/>
      <c r="F77" s="68">
        <f>G74</f>
        <v>16595.189999999999</v>
      </c>
      <c r="G77" s="30"/>
      <c r="H77" s="31"/>
      <c r="I77" s="30"/>
      <c r="J77" s="31"/>
      <c r="K77" s="66"/>
    </row>
    <row r="78" spans="1:11">
      <c r="A78" s="195" t="s">
        <v>213</v>
      </c>
      <c r="B78" s="137"/>
      <c r="C78" s="137"/>
      <c r="D78" s="137"/>
      <c r="E78" s="17"/>
      <c r="F78" s="69">
        <f>SUM(F76-F77)</f>
        <v>133.22000000000116</v>
      </c>
      <c r="G78" s="244">
        <v>1337.73</v>
      </c>
      <c r="H78" s="245" t="s">
        <v>244</v>
      </c>
      <c r="I78" s="30"/>
      <c r="J78" s="31"/>
      <c r="K78" s="66"/>
    </row>
    <row r="79" spans="1:11">
      <c r="A79" s="131"/>
      <c r="B79" s="132"/>
      <c r="C79" s="132"/>
      <c r="D79" s="132"/>
      <c r="E79" s="17"/>
      <c r="F79" s="243"/>
      <c r="G79" s="242"/>
      <c r="H79" s="31"/>
      <c r="I79" s="30"/>
      <c r="J79" s="31"/>
      <c r="K79" s="66"/>
    </row>
    <row r="80" spans="1:11">
      <c r="A80" s="17"/>
      <c r="B80" s="17"/>
      <c r="C80" s="17"/>
      <c r="D80" s="17"/>
      <c r="E80" s="18"/>
      <c r="F80" s="70"/>
      <c r="G80" s="150" t="s">
        <v>216</v>
      </c>
      <c r="H80" s="151"/>
      <c r="I80" s="151"/>
      <c r="J80" s="151"/>
      <c r="K80" s="151"/>
    </row>
    <row r="81" spans="1:11">
      <c r="A81" s="195" t="s">
        <v>212</v>
      </c>
      <c r="B81" s="137"/>
      <c r="C81" s="137"/>
      <c r="D81" s="137"/>
      <c r="E81" s="138"/>
      <c r="F81" s="71">
        <f>K74-G74</f>
        <v>133.22000000000116</v>
      </c>
      <c r="G81" s="150" t="s">
        <v>44</v>
      </c>
      <c r="H81" s="151"/>
      <c r="I81" s="151"/>
      <c r="J81" s="151"/>
      <c r="K81" s="151"/>
    </row>
    <row r="82" spans="1:11">
      <c r="A82" s="17"/>
      <c r="B82" s="17"/>
      <c r="C82" s="17"/>
      <c r="D82" s="17"/>
      <c r="E82" s="18"/>
      <c r="F82" s="19"/>
      <c r="G82" s="28"/>
      <c r="H82" s="17"/>
      <c r="I82" s="18"/>
      <c r="J82" s="19"/>
      <c r="K82" s="28"/>
    </row>
  </sheetData>
  <sheetProtection selectLockedCells="1"/>
  <mergeCells count="139">
    <mergeCell ref="A77:D77"/>
    <mergeCell ref="A78:D78"/>
    <mergeCell ref="A81:E81"/>
    <mergeCell ref="G7:G12"/>
    <mergeCell ref="K7:K12"/>
    <mergeCell ref="G44:G65"/>
    <mergeCell ref="K44:K65"/>
    <mergeCell ref="K68:K73"/>
    <mergeCell ref="K32:K41"/>
    <mergeCell ref="A71:E71"/>
    <mergeCell ref="H68:I68"/>
    <mergeCell ref="H69:I69"/>
    <mergeCell ref="H71:I71"/>
    <mergeCell ref="H72:I72"/>
    <mergeCell ref="H73:I73"/>
    <mergeCell ref="A76:D76"/>
    <mergeCell ref="G68:G73"/>
    <mergeCell ref="A74:F74"/>
    <mergeCell ref="H74:J74"/>
    <mergeCell ref="A72:E72"/>
    <mergeCell ref="A73:E73"/>
    <mergeCell ref="G32:G41"/>
    <mergeCell ref="K24:K29"/>
    <mergeCell ref="G24:G29"/>
    <mergeCell ref="H63:I63"/>
    <mergeCell ref="H64:I64"/>
    <mergeCell ref="H65:I65"/>
    <mergeCell ref="A69:E69"/>
    <mergeCell ref="A70:E70"/>
    <mergeCell ref="H62:I62"/>
    <mergeCell ref="A63:E63"/>
    <mergeCell ref="A64:E64"/>
    <mergeCell ref="A65:E65"/>
    <mergeCell ref="H61:I61"/>
    <mergeCell ref="H51:I51"/>
    <mergeCell ref="H52:I52"/>
    <mergeCell ref="H53:I53"/>
    <mergeCell ref="H54:I54"/>
    <mergeCell ref="A44:E44"/>
    <mergeCell ref="H55:I55"/>
    <mergeCell ref="H56:I56"/>
    <mergeCell ref="H45:I45"/>
    <mergeCell ref="H46:I46"/>
    <mergeCell ref="H47:I47"/>
    <mergeCell ref="H48:I48"/>
    <mergeCell ref="H49:I49"/>
    <mergeCell ref="H50:I50"/>
    <mergeCell ref="H57:I57"/>
    <mergeCell ref="A68:E68"/>
    <mergeCell ref="A45:E45"/>
    <mergeCell ref="A46:E46"/>
    <mergeCell ref="A47:E47"/>
    <mergeCell ref="H40:I40"/>
    <mergeCell ref="A34:E34"/>
    <mergeCell ref="A48:E48"/>
    <mergeCell ref="A49:E49"/>
    <mergeCell ref="A50:E50"/>
    <mergeCell ref="A51:E51"/>
    <mergeCell ref="A52:E52"/>
    <mergeCell ref="A53:E53"/>
    <mergeCell ref="A54:E54"/>
    <mergeCell ref="A55:E55"/>
    <mergeCell ref="A56:E56"/>
    <mergeCell ref="A57:E57"/>
    <mergeCell ref="A58:E58"/>
    <mergeCell ref="A59:E59"/>
    <mergeCell ref="A60:E60"/>
    <mergeCell ref="A61:E61"/>
    <mergeCell ref="A62:E62"/>
    <mergeCell ref="H58:I58"/>
    <mergeCell ref="H59:I59"/>
    <mergeCell ref="H60:I60"/>
    <mergeCell ref="H38:I38"/>
    <mergeCell ref="H39:I39"/>
    <mergeCell ref="H19:I19"/>
    <mergeCell ref="H21:I21"/>
    <mergeCell ref="H41:I41"/>
    <mergeCell ref="H29:I29"/>
    <mergeCell ref="H32:I32"/>
    <mergeCell ref="A32:E32"/>
    <mergeCell ref="H44:I44"/>
    <mergeCell ref="A15:E15"/>
    <mergeCell ref="G15:G21"/>
    <mergeCell ref="A12:E12"/>
    <mergeCell ref="H12:I12"/>
    <mergeCell ref="A9:E9"/>
    <mergeCell ref="A10:E10"/>
    <mergeCell ref="A11:E11"/>
    <mergeCell ref="H34:I34"/>
    <mergeCell ref="H35:I35"/>
    <mergeCell ref="A16:E16"/>
    <mergeCell ref="H16:I16"/>
    <mergeCell ref="H15:I15"/>
    <mergeCell ref="G81:K81"/>
    <mergeCell ref="G80:K80"/>
    <mergeCell ref="A19:E19"/>
    <mergeCell ref="A33:E33"/>
    <mergeCell ref="H70:I70"/>
    <mergeCell ref="A21:E21"/>
    <mergeCell ref="A28:E28"/>
    <mergeCell ref="A29:E29"/>
    <mergeCell ref="A26:E26"/>
    <mergeCell ref="A27:E27"/>
    <mergeCell ref="A24:E24"/>
    <mergeCell ref="A25:E25"/>
    <mergeCell ref="H24:I24"/>
    <mergeCell ref="H25:I25"/>
    <mergeCell ref="A35:E35"/>
    <mergeCell ref="A38:E38"/>
    <mergeCell ref="A39:E39"/>
    <mergeCell ref="A40:E40"/>
    <mergeCell ref="A41:E41"/>
    <mergeCell ref="H26:I26"/>
    <mergeCell ref="H27:I27"/>
    <mergeCell ref="H28:I28"/>
    <mergeCell ref="K15:K21"/>
    <mergeCell ref="H33:I33"/>
    <mergeCell ref="A20:E20"/>
    <mergeCell ref="H20:I20"/>
    <mergeCell ref="A36:E36"/>
    <mergeCell ref="A37:E37"/>
    <mergeCell ref="H36:I36"/>
    <mergeCell ref="H37:I37"/>
    <mergeCell ref="A1:K1"/>
    <mergeCell ref="A2:G2"/>
    <mergeCell ref="H2:K2"/>
    <mergeCell ref="A3:K3"/>
    <mergeCell ref="A6:B6"/>
    <mergeCell ref="A8:E8"/>
    <mergeCell ref="H8:I8"/>
    <mergeCell ref="H9:I9"/>
    <mergeCell ref="H10:I10"/>
    <mergeCell ref="A17:E17"/>
    <mergeCell ref="A18:E18"/>
    <mergeCell ref="A7:E7"/>
    <mergeCell ref="H7:I7"/>
    <mergeCell ref="H17:I17"/>
    <mergeCell ref="H18:I18"/>
    <mergeCell ref="H11:I11"/>
  </mergeCells>
  <phoneticPr fontId="19" type="noConversion"/>
  <pageMargins left="0.78740157499999996" right="0.78740157499999996" top="0.42" bottom="0.49" header="0.4" footer="0.4921259845"/>
  <pageSetup paperSize="9" scale="82" orientation="landscape" horizontalDpi="4294967293"/>
  <headerFooter alignWithMargins="0"/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4"/>
  <sheetViews>
    <sheetView view="pageBreakPreview" zoomScale="130" zoomScaleNormal="100" zoomScaleSheetLayoutView="130" workbookViewId="0">
      <selection activeCell="D5" sqref="D5:E70"/>
    </sheetView>
  </sheetViews>
  <sheetFormatPr baseColWidth="10" defaultRowHeight="13"/>
  <cols>
    <col min="1" max="1" width="11.5" style="16" customWidth="1"/>
    <col min="2" max="2" width="38.5" style="16" customWidth="1"/>
    <col min="3" max="3" width="17.5" style="16" customWidth="1"/>
    <col min="4" max="4" width="11.1640625" style="16" customWidth="1"/>
    <col min="5" max="5" width="11.83203125" style="16" bestFit="1" customWidth="1"/>
    <col min="6" max="6" width="11.1640625" style="16" customWidth="1"/>
    <col min="7" max="16384" width="10.83203125" style="16"/>
  </cols>
  <sheetData>
    <row r="1" spans="1:8" ht="31.5" customHeight="1">
      <c r="A1" s="210" t="s">
        <v>0</v>
      </c>
      <c r="B1" s="210"/>
      <c r="C1" s="211"/>
      <c r="D1" s="211"/>
      <c r="E1" s="211"/>
      <c r="F1" s="211"/>
    </row>
    <row r="2" spans="1:8" ht="14" thickBot="1">
      <c r="A2"/>
      <c r="B2"/>
      <c r="C2"/>
      <c r="D2"/>
      <c r="E2"/>
      <c r="F2"/>
    </row>
    <row r="3" spans="1:8" ht="16.5" customHeight="1" thickBot="1">
      <c r="A3" s="79" t="s">
        <v>1</v>
      </c>
      <c r="B3" s="79" t="s">
        <v>2</v>
      </c>
      <c r="C3" s="79" t="s">
        <v>47</v>
      </c>
      <c r="D3" s="80" t="s">
        <v>5</v>
      </c>
      <c r="E3" s="80" t="s">
        <v>3</v>
      </c>
      <c r="F3" s="80" t="s">
        <v>4</v>
      </c>
      <c r="H3" s="74"/>
    </row>
    <row r="4" spans="1:8" ht="16.5" customHeight="1">
      <c r="A4" s="212"/>
      <c r="B4" s="213"/>
      <c r="C4" s="213"/>
      <c r="D4" s="213"/>
      <c r="E4" s="214"/>
      <c r="F4" s="81"/>
      <c r="H4" s="74"/>
    </row>
    <row r="5" spans="1:8" ht="16.5" customHeight="1">
      <c r="A5" s="75">
        <v>45173</v>
      </c>
      <c r="B5" s="95" t="s">
        <v>67</v>
      </c>
      <c r="C5" s="76"/>
      <c r="D5" s="231"/>
      <c r="E5" s="231">
        <v>210</v>
      </c>
      <c r="F5" s="82">
        <f>F4-D5+E5</f>
        <v>210</v>
      </c>
    </row>
    <row r="6" spans="1:8" ht="16.5" customHeight="1">
      <c r="A6" s="75">
        <v>45188</v>
      </c>
      <c r="B6" s="95" t="s">
        <v>73</v>
      </c>
      <c r="C6" s="76"/>
      <c r="D6" s="231"/>
      <c r="E6" s="231">
        <v>150</v>
      </c>
      <c r="F6" s="82">
        <f t="shared" ref="F6:F70" si="0">F5-D6+E6</f>
        <v>360</v>
      </c>
    </row>
    <row r="7" spans="1:8" ht="16.5" customHeight="1">
      <c r="A7" s="75">
        <v>45201</v>
      </c>
      <c r="B7" s="105" t="s">
        <v>79</v>
      </c>
      <c r="C7" s="116"/>
      <c r="D7" s="232"/>
      <c r="E7" s="233">
        <v>150</v>
      </c>
      <c r="F7" s="82">
        <f t="shared" si="0"/>
        <v>510</v>
      </c>
    </row>
    <row r="8" spans="1:8" ht="16.5" customHeight="1">
      <c r="A8" s="75">
        <v>45203</v>
      </c>
      <c r="B8" s="95" t="s">
        <v>80</v>
      </c>
      <c r="C8" s="76"/>
      <c r="D8" s="231"/>
      <c r="E8" s="231">
        <v>120</v>
      </c>
      <c r="F8" s="82">
        <f t="shared" si="0"/>
        <v>630</v>
      </c>
    </row>
    <row r="9" spans="1:8" ht="16.5" customHeight="1">
      <c r="A9" s="75">
        <v>45203</v>
      </c>
      <c r="B9" s="95" t="s">
        <v>81</v>
      </c>
      <c r="C9" s="76"/>
      <c r="D9" s="231"/>
      <c r="E9" s="231">
        <v>30</v>
      </c>
      <c r="F9" s="82">
        <f t="shared" si="0"/>
        <v>660</v>
      </c>
    </row>
    <row r="10" spans="1:8" ht="16.5" customHeight="1">
      <c r="A10" s="75">
        <v>45204</v>
      </c>
      <c r="B10" s="95" t="s">
        <v>82</v>
      </c>
      <c r="C10" s="76"/>
      <c r="D10" s="231"/>
      <c r="E10" s="231">
        <v>405</v>
      </c>
      <c r="F10" s="82">
        <f t="shared" si="0"/>
        <v>1065</v>
      </c>
    </row>
    <row r="11" spans="1:8" ht="16.5" customHeight="1">
      <c r="A11" s="75">
        <v>45204</v>
      </c>
      <c r="B11" s="105" t="s">
        <v>84</v>
      </c>
      <c r="C11" s="116"/>
      <c r="D11" s="232"/>
      <c r="E11" s="234">
        <v>150</v>
      </c>
      <c r="F11" s="82">
        <f t="shared" si="0"/>
        <v>1215</v>
      </c>
    </row>
    <row r="12" spans="1:8" ht="16.5" customHeight="1">
      <c r="A12" s="109">
        <v>45209</v>
      </c>
      <c r="B12" s="109" t="s">
        <v>88</v>
      </c>
      <c r="C12" s="117"/>
      <c r="D12" s="234"/>
      <c r="E12" s="234">
        <v>30</v>
      </c>
      <c r="F12" s="82">
        <f t="shared" si="0"/>
        <v>1245</v>
      </c>
    </row>
    <row r="13" spans="1:8" ht="16.5" customHeight="1">
      <c r="A13" s="109">
        <v>45209</v>
      </c>
      <c r="B13" s="109" t="s">
        <v>89</v>
      </c>
      <c r="C13" s="111"/>
      <c r="D13" s="234"/>
      <c r="E13" s="234">
        <v>450</v>
      </c>
      <c r="F13" s="82">
        <f t="shared" si="0"/>
        <v>1695</v>
      </c>
    </row>
    <row r="14" spans="1:8" ht="16.5" customHeight="1">
      <c r="A14" s="75">
        <v>45212</v>
      </c>
      <c r="B14" s="95" t="s">
        <v>90</v>
      </c>
      <c r="C14" s="100"/>
      <c r="D14" s="231"/>
      <c r="E14" s="231">
        <v>270</v>
      </c>
      <c r="F14" s="82">
        <f t="shared" si="0"/>
        <v>1965</v>
      </c>
    </row>
    <row r="15" spans="1:8" ht="16.5" customHeight="1">
      <c r="A15" s="109">
        <v>45216</v>
      </c>
      <c r="B15" s="105" t="s">
        <v>92</v>
      </c>
      <c r="C15" s="116"/>
      <c r="D15" s="232"/>
      <c r="E15" s="234">
        <v>150</v>
      </c>
      <c r="F15" s="82">
        <f t="shared" si="0"/>
        <v>2115</v>
      </c>
    </row>
    <row r="16" spans="1:8" ht="16.5" customHeight="1">
      <c r="A16" s="75">
        <v>45217</v>
      </c>
      <c r="B16" s="95" t="s">
        <v>93</v>
      </c>
      <c r="C16" s="114"/>
      <c r="D16" s="231"/>
      <c r="E16" s="231">
        <v>210</v>
      </c>
      <c r="F16" s="82">
        <f t="shared" si="0"/>
        <v>2325</v>
      </c>
    </row>
    <row r="17" spans="1:6" ht="16.5" customHeight="1">
      <c r="A17" s="75">
        <v>45217</v>
      </c>
      <c r="B17" s="95" t="s">
        <v>94</v>
      </c>
      <c r="C17" s="101"/>
      <c r="D17" s="231"/>
      <c r="E17" s="231">
        <v>90</v>
      </c>
      <c r="F17" s="82">
        <f t="shared" si="0"/>
        <v>2415</v>
      </c>
    </row>
    <row r="18" spans="1:6" ht="16.5" customHeight="1">
      <c r="A18" s="75">
        <v>45218</v>
      </c>
      <c r="B18" s="95" t="s">
        <v>95</v>
      </c>
      <c r="C18" s="119"/>
      <c r="D18" s="235"/>
      <c r="E18" s="231">
        <v>540</v>
      </c>
      <c r="F18" s="82">
        <f t="shared" si="0"/>
        <v>2955</v>
      </c>
    </row>
    <row r="19" spans="1:6" ht="16.5" customHeight="1">
      <c r="A19" s="99">
        <v>45226</v>
      </c>
      <c r="B19" s="109" t="s">
        <v>96</v>
      </c>
      <c r="C19" s="101"/>
      <c r="D19" s="231"/>
      <c r="E19" s="231">
        <v>30</v>
      </c>
      <c r="F19" s="82">
        <f t="shared" si="0"/>
        <v>2985</v>
      </c>
    </row>
    <row r="20" spans="1:6" ht="16.5" customHeight="1">
      <c r="A20" s="75">
        <v>45265</v>
      </c>
      <c r="B20" s="95" t="s">
        <v>110</v>
      </c>
      <c r="C20" s="76"/>
      <c r="D20" s="231">
        <v>27</v>
      </c>
      <c r="E20" s="231"/>
      <c r="F20" s="82">
        <f t="shared" si="0"/>
        <v>2958</v>
      </c>
    </row>
    <row r="21" spans="1:6" ht="16.5" customHeight="1">
      <c r="A21" s="75">
        <v>45266</v>
      </c>
      <c r="B21" s="95" t="s">
        <v>112</v>
      </c>
      <c r="C21" s="116"/>
      <c r="D21" s="234"/>
      <c r="E21" s="234">
        <v>120</v>
      </c>
      <c r="F21" s="82">
        <f t="shared" si="0"/>
        <v>3078</v>
      </c>
    </row>
    <row r="22" spans="1:6" ht="16.5" customHeight="1">
      <c r="A22" s="75">
        <v>45278</v>
      </c>
      <c r="B22" s="111" t="s">
        <v>114</v>
      </c>
      <c r="C22" s="111"/>
      <c r="D22" s="234"/>
      <c r="E22" s="234">
        <v>105</v>
      </c>
      <c r="F22" s="82">
        <f t="shared" si="0"/>
        <v>3183</v>
      </c>
    </row>
    <row r="23" spans="1:6" ht="16.5" customHeight="1">
      <c r="A23" s="75">
        <v>45280</v>
      </c>
      <c r="B23" s="97" t="s">
        <v>115</v>
      </c>
      <c r="C23" s="121"/>
      <c r="D23" s="234"/>
      <c r="E23" s="234">
        <v>90</v>
      </c>
      <c r="F23" s="82">
        <f t="shared" si="0"/>
        <v>3273</v>
      </c>
    </row>
    <row r="24" spans="1:6" ht="16.5" customHeight="1">
      <c r="A24" s="75">
        <v>45286</v>
      </c>
      <c r="B24" s="109" t="s">
        <v>116</v>
      </c>
      <c r="C24" s="116"/>
      <c r="D24" s="234"/>
      <c r="E24" s="234">
        <v>60</v>
      </c>
      <c r="F24" s="82">
        <f t="shared" si="0"/>
        <v>3333</v>
      </c>
    </row>
    <row r="25" spans="1:6" ht="16.5" customHeight="1">
      <c r="A25" s="75">
        <v>45288</v>
      </c>
      <c r="B25" s="95" t="s">
        <v>118</v>
      </c>
      <c r="C25" s="111"/>
      <c r="D25" s="234"/>
      <c r="E25" s="234">
        <v>180</v>
      </c>
      <c r="F25" s="82">
        <f t="shared" si="0"/>
        <v>3513</v>
      </c>
    </row>
    <row r="26" spans="1:6" ht="16.5" customHeight="1">
      <c r="A26" s="109">
        <v>45288</v>
      </c>
      <c r="B26" s="109" t="s">
        <v>119</v>
      </c>
      <c r="C26" s="111"/>
      <c r="D26" s="234"/>
      <c r="E26" s="234">
        <v>20</v>
      </c>
      <c r="F26" s="82">
        <f t="shared" si="0"/>
        <v>3533</v>
      </c>
    </row>
    <row r="27" spans="1:6" ht="16.5" customHeight="1">
      <c r="A27" s="75">
        <v>45295</v>
      </c>
      <c r="B27" s="98" t="s">
        <v>120</v>
      </c>
      <c r="C27" s="111"/>
      <c r="D27" s="234">
        <v>485.33</v>
      </c>
      <c r="E27" s="234"/>
      <c r="F27" s="82">
        <f t="shared" si="0"/>
        <v>3047.67</v>
      </c>
    </row>
    <row r="28" spans="1:6" ht="16.5" customHeight="1">
      <c r="A28" s="75">
        <v>45301</v>
      </c>
      <c r="B28" s="105" t="s">
        <v>123</v>
      </c>
      <c r="C28" s="111"/>
      <c r="D28" s="234">
        <v>1110.4000000000001</v>
      </c>
      <c r="E28" s="234"/>
      <c r="F28" s="82">
        <f t="shared" si="0"/>
        <v>1937.27</v>
      </c>
    </row>
    <row r="29" spans="1:6" ht="16.5" customHeight="1">
      <c r="A29" s="109">
        <v>45344</v>
      </c>
      <c r="B29" s="127" t="s">
        <v>141</v>
      </c>
      <c r="C29" s="102"/>
      <c r="D29" s="232"/>
      <c r="E29" s="231">
        <v>30</v>
      </c>
      <c r="F29" s="82">
        <f t="shared" si="0"/>
        <v>1967.27</v>
      </c>
    </row>
    <row r="30" spans="1:6" ht="16.5" customHeight="1">
      <c r="A30" s="109">
        <v>45344</v>
      </c>
      <c r="B30" s="95" t="s">
        <v>142</v>
      </c>
      <c r="C30" s="116"/>
      <c r="D30" s="234"/>
      <c r="E30" s="234">
        <v>30</v>
      </c>
      <c r="F30" s="82">
        <f t="shared" si="0"/>
        <v>1997.27</v>
      </c>
    </row>
    <row r="31" spans="1:6" ht="16.5" customHeight="1">
      <c r="A31" s="75">
        <v>45344</v>
      </c>
      <c r="B31" s="122" t="s">
        <v>143</v>
      </c>
      <c r="C31" s="116"/>
      <c r="D31" s="232"/>
      <c r="E31" s="234">
        <v>30</v>
      </c>
      <c r="F31" s="82">
        <f t="shared" si="0"/>
        <v>2027.27</v>
      </c>
    </row>
    <row r="32" spans="1:6" ht="16.5" customHeight="1">
      <c r="A32" s="75">
        <v>45355</v>
      </c>
      <c r="B32" s="109" t="s">
        <v>102</v>
      </c>
      <c r="C32" s="116"/>
      <c r="D32" s="232"/>
      <c r="E32" s="234">
        <v>30</v>
      </c>
      <c r="F32" s="82">
        <f t="shared" si="0"/>
        <v>2057.27</v>
      </c>
    </row>
    <row r="33" spans="1:6" ht="16.5" customHeight="1">
      <c r="A33" s="75">
        <v>45365</v>
      </c>
      <c r="B33" s="130" t="s">
        <v>145</v>
      </c>
      <c r="C33" s="111"/>
      <c r="D33" s="234"/>
      <c r="E33" s="234">
        <v>60</v>
      </c>
      <c r="F33" s="82">
        <f t="shared" si="0"/>
        <v>2117.27</v>
      </c>
    </row>
    <row r="34" spans="1:6" ht="16.5" customHeight="1">
      <c r="A34" s="75">
        <v>45365</v>
      </c>
      <c r="B34" s="127" t="s">
        <v>146</v>
      </c>
      <c r="C34" s="102"/>
      <c r="D34" s="232"/>
      <c r="E34" s="231">
        <v>30</v>
      </c>
      <c r="F34" s="82">
        <f t="shared" si="0"/>
        <v>2147.27</v>
      </c>
    </row>
    <row r="35" spans="1:6" ht="16.5" customHeight="1">
      <c r="A35" s="109">
        <v>45370</v>
      </c>
      <c r="B35" s="112" t="s">
        <v>153</v>
      </c>
      <c r="C35" s="111"/>
      <c r="D35" s="234"/>
      <c r="E35" s="234">
        <v>120</v>
      </c>
      <c r="F35" s="82">
        <f t="shared" si="0"/>
        <v>2267.27</v>
      </c>
    </row>
    <row r="36" spans="1:6" ht="16.5" customHeight="1">
      <c r="A36" s="95">
        <v>45371</v>
      </c>
      <c r="B36" s="105" t="s">
        <v>154</v>
      </c>
      <c r="C36" s="103"/>
      <c r="D36" s="231"/>
      <c r="E36" s="234">
        <v>20</v>
      </c>
      <c r="F36" s="82">
        <f t="shared" si="0"/>
        <v>2287.27</v>
      </c>
    </row>
    <row r="37" spans="1:6" ht="16.5" customHeight="1">
      <c r="A37" s="75">
        <v>45372</v>
      </c>
      <c r="B37" s="95" t="s">
        <v>155</v>
      </c>
      <c r="C37" s="124"/>
      <c r="D37" s="234"/>
      <c r="E37" s="234">
        <v>60</v>
      </c>
      <c r="F37" s="82">
        <f t="shared" si="0"/>
        <v>2347.27</v>
      </c>
    </row>
    <row r="38" spans="1:6" ht="16.5" customHeight="1">
      <c r="A38" s="75">
        <v>45387</v>
      </c>
      <c r="B38" s="95" t="s">
        <v>156</v>
      </c>
      <c r="C38" s="124"/>
      <c r="D38" s="234"/>
      <c r="E38" s="234">
        <v>120</v>
      </c>
      <c r="F38" s="82">
        <f t="shared" si="0"/>
        <v>2467.27</v>
      </c>
    </row>
    <row r="39" spans="1:6" ht="16.5" customHeight="1">
      <c r="A39" s="75">
        <v>45387</v>
      </c>
      <c r="B39" s="98" t="s">
        <v>157</v>
      </c>
      <c r="C39" s="124"/>
      <c r="D39" s="234"/>
      <c r="E39" s="234">
        <v>60</v>
      </c>
      <c r="F39" s="82">
        <f t="shared" si="0"/>
        <v>2527.27</v>
      </c>
    </row>
    <row r="40" spans="1:6" ht="16.5" customHeight="1">
      <c r="A40" s="75">
        <v>45387</v>
      </c>
      <c r="B40" s="98" t="s">
        <v>158</v>
      </c>
      <c r="C40" s="102"/>
      <c r="D40" s="232"/>
      <c r="E40" s="231">
        <v>60</v>
      </c>
      <c r="F40" s="82">
        <f t="shared" si="0"/>
        <v>2587.27</v>
      </c>
    </row>
    <row r="41" spans="1:6" ht="16.5" customHeight="1">
      <c r="A41" s="75">
        <v>45387</v>
      </c>
      <c r="B41" s="98" t="s">
        <v>159</v>
      </c>
      <c r="C41" s="116"/>
      <c r="D41" s="232"/>
      <c r="E41" s="233">
        <v>60</v>
      </c>
      <c r="F41" s="82">
        <f t="shared" si="0"/>
        <v>2647.27</v>
      </c>
    </row>
    <row r="42" spans="1:6" ht="16.5" customHeight="1">
      <c r="A42" s="75">
        <v>45387</v>
      </c>
      <c r="B42" s="98" t="s">
        <v>160</v>
      </c>
      <c r="C42" s="116"/>
      <c r="D42" s="232"/>
      <c r="E42" s="233">
        <v>60</v>
      </c>
      <c r="F42" s="82">
        <f t="shared" si="0"/>
        <v>2707.27</v>
      </c>
    </row>
    <row r="43" spans="1:6" ht="16.5" customHeight="1">
      <c r="A43" s="75">
        <v>45387</v>
      </c>
      <c r="B43" s="98" t="s">
        <v>162</v>
      </c>
      <c r="C43" s="123"/>
      <c r="D43" s="232"/>
      <c r="E43" s="234">
        <v>60</v>
      </c>
      <c r="F43" s="82">
        <f t="shared" si="0"/>
        <v>2767.27</v>
      </c>
    </row>
    <row r="44" spans="1:6" ht="16.5" customHeight="1">
      <c r="A44" s="75">
        <v>45387</v>
      </c>
      <c r="B44" s="98" t="s">
        <v>161</v>
      </c>
      <c r="C44" s="123"/>
      <c r="D44" s="232"/>
      <c r="E44" s="234">
        <v>30</v>
      </c>
      <c r="F44" s="82">
        <f t="shared" si="0"/>
        <v>2797.27</v>
      </c>
    </row>
    <row r="45" spans="1:6" ht="16.5" customHeight="1">
      <c r="A45" s="75">
        <v>45387</v>
      </c>
      <c r="B45" s="98" t="s">
        <v>164</v>
      </c>
      <c r="C45" s="102"/>
      <c r="D45" s="232"/>
      <c r="E45" s="234">
        <v>30</v>
      </c>
      <c r="F45" s="82">
        <f t="shared" si="0"/>
        <v>2827.27</v>
      </c>
    </row>
    <row r="46" spans="1:6" ht="16.5" customHeight="1">
      <c r="A46" s="75">
        <v>45387</v>
      </c>
      <c r="B46" s="98" t="s">
        <v>163</v>
      </c>
      <c r="C46" s="116"/>
      <c r="D46" s="232"/>
      <c r="E46" s="234">
        <v>30</v>
      </c>
      <c r="F46" s="82">
        <f t="shared" si="0"/>
        <v>2857.27</v>
      </c>
    </row>
    <row r="47" spans="1:6" ht="16.5" customHeight="1">
      <c r="A47" s="75">
        <v>45397</v>
      </c>
      <c r="B47" s="97" t="s">
        <v>165</v>
      </c>
      <c r="C47" s="107"/>
      <c r="D47" s="231"/>
      <c r="E47" s="234">
        <v>30</v>
      </c>
      <c r="F47" s="82">
        <f t="shared" si="0"/>
        <v>2887.27</v>
      </c>
    </row>
    <row r="48" spans="1:6" ht="16.5" customHeight="1">
      <c r="A48" s="75">
        <v>45404</v>
      </c>
      <c r="B48" s="97" t="s">
        <v>110</v>
      </c>
      <c r="C48" s="107"/>
      <c r="D48" s="231">
        <v>25</v>
      </c>
      <c r="E48" s="231"/>
      <c r="F48" s="82">
        <f t="shared" si="0"/>
        <v>2862.27</v>
      </c>
    </row>
    <row r="49" spans="1:6" ht="16.5" customHeight="1">
      <c r="A49" s="75">
        <v>45404</v>
      </c>
      <c r="B49" s="97" t="s">
        <v>229</v>
      </c>
      <c r="C49" s="107"/>
      <c r="D49" s="231">
        <v>60</v>
      </c>
      <c r="E49" s="231"/>
      <c r="F49" s="82">
        <f t="shared" si="0"/>
        <v>2802.27</v>
      </c>
    </row>
    <row r="50" spans="1:6" ht="16.5" customHeight="1">
      <c r="A50" s="75">
        <v>45411</v>
      </c>
      <c r="B50" s="97" t="s">
        <v>171</v>
      </c>
      <c r="C50" s="110"/>
      <c r="D50" s="231"/>
      <c r="E50" s="231">
        <v>20</v>
      </c>
      <c r="F50" s="82">
        <f t="shared" si="0"/>
        <v>2822.27</v>
      </c>
    </row>
    <row r="51" spans="1:6" ht="16.5" customHeight="1">
      <c r="A51" s="75">
        <v>45426</v>
      </c>
      <c r="B51" s="97" t="s">
        <v>173</v>
      </c>
      <c r="C51" s="110"/>
      <c r="D51" s="231"/>
      <c r="E51" s="231">
        <v>120</v>
      </c>
      <c r="F51" s="82">
        <f t="shared" si="0"/>
        <v>2942.27</v>
      </c>
    </row>
    <row r="52" spans="1:6" ht="16.5" customHeight="1">
      <c r="A52" s="75">
        <v>45428</v>
      </c>
      <c r="B52" s="97" t="s">
        <v>176</v>
      </c>
      <c r="C52" s="107"/>
      <c r="D52" s="231"/>
      <c r="E52" s="231">
        <v>120</v>
      </c>
      <c r="F52" s="82">
        <f t="shared" si="0"/>
        <v>3062.27</v>
      </c>
    </row>
    <row r="53" spans="1:6" ht="16.5" customHeight="1">
      <c r="A53" s="109">
        <v>45435</v>
      </c>
      <c r="B53" s="105" t="s">
        <v>178</v>
      </c>
      <c r="C53" s="128"/>
      <c r="D53" s="234"/>
      <c r="E53" s="234">
        <v>210</v>
      </c>
      <c r="F53" s="82">
        <f t="shared" si="0"/>
        <v>3272.27</v>
      </c>
    </row>
    <row r="54" spans="1:6" ht="16.5" customHeight="1">
      <c r="A54" s="75">
        <v>45436</v>
      </c>
      <c r="B54" s="105" t="s">
        <v>177</v>
      </c>
      <c r="C54" s="128"/>
      <c r="D54" s="234"/>
      <c r="E54" s="234">
        <v>60</v>
      </c>
      <c r="F54" s="82">
        <f t="shared" si="0"/>
        <v>3332.27</v>
      </c>
    </row>
    <row r="55" spans="1:6" ht="16.5" customHeight="1">
      <c r="A55" s="75">
        <v>45441</v>
      </c>
      <c r="B55" s="105" t="s">
        <v>181</v>
      </c>
      <c r="C55" s="128"/>
      <c r="D55" s="234"/>
      <c r="E55" s="234">
        <v>120</v>
      </c>
      <c r="F55" s="82">
        <f t="shared" si="0"/>
        <v>3452.27</v>
      </c>
    </row>
    <row r="56" spans="1:6" ht="16.5" customHeight="1">
      <c r="A56" s="75">
        <v>45443</v>
      </c>
      <c r="B56" s="105" t="s">
        <v>179</v>
      </c>
      <c r="C56" s="128"/>
      <c r="D56" s="234"/>
      <c r="E56" s="234">
        <v>30</v>
      </c>
      <c r="F56" s="82">
        <f t="shared" si="0"/>
        <v>3482.27</v>
      </c>
    </row>
    <row r="57" spans="1:6" ht="16.5" customHeight="1">
      <c r="A57" s="75">
        <v>45447</v>
      </c>
      <c r="B57" s="105" t="s">
        <v>182</v>
      </c>
      <c r="C57" s="128"/>
      <c r="D57" s="234"/>
      <c r="E57" s="234">
        <v>30</v>
      </c>
      <c r="F57" s="82">
        <f t="shared" si="0"/>
        <v>3512.27</v>
      </c>
    </row>
    <row r="58" spans="1:6" ht="16.5" customHeight="1">
      <c r="A58" s="75">
        <v>45448</v>
      </c>
      <c r="B58" s="105" t="s">
        <v>183</v>
      </c>
      <c r="C58" s="107"/>
      <c r="D58" s="231"/>
      <c r="E58" s="231">
        <v>450</v>
      </c>
      <c r="F58" s="82">
        <f t="shared" si="0"/>
        <v>3962.27</v>
      </c>
    </row>
    <row r="59" spans="1:6" ht="16.5" customHeight="1">
      <c r="A59" s="75">
        <v>45454</v>
      </c>
      <c r="B59" s="105" t="s">
        <v>186</v>
      </c>
      <c r="C59" s="128"/>
      <c r="D59" s="234">
        <v>25</v>
      </c>
      <c r="E59" s="234"/>
      <c r="F59" s="82">
        <f t="shared" si="0"/>
        <v>3937.27</v>
      </c>
    </row>
    <row r="60" spans="1:6" ht="16.5" customHeight="1">
      <c r="A60" s="75">
        <v>45456</v>
      </c>
      <c r="B60" s="105" t="s">
        <v>184</v>
      </c>
      <c r="C60" s="128"/>
      <c r="D60" s="234"/>
      <c r="E60" s="234">
        <v>30</v>
      </c>
      <c r="F60" s="82">
        <f t="shared" si="0"/>
        <v>3967.27</v>
      </c>
    </row>
    <row r="61" spans="1:6" ht="16.5" customHeight="1">
      <c r="A61" s="75">
        <v>45462</v>
      </c>
      <c r="B61" s="105" t="s">
        <v>180</v>
      </c>
      <c r="C61" s="128"/>
      <c r="D61" s="234"/>
      <c r="E61" s="234">
        <v>60</v>
      </c>
      <c r="F61" s="82">
        <f t="shared" si="0"/>
        <v>4027.27</v>
      </c>
    </row>
    <row r="62" spans="1:6" ht="16.5" customHeight="1">
      <c r="A62" s="75">
        <v>45463</v>
      </c>
      <c r="B62" s="105" t="s">
        <v>187</v>
      </c>
      <c r="C62" s="128"/>
      <c r="D62" s="234"/>
      <c r="E62" s="234">
        <v>90</v>
      </c>
      <c r="F62" s="82">
        <f t="shared" si="0"/>
        <v>4117.2700000000004</v>
      </c>
    </row>
    <row r="63" spans="1:6" ht="16.5" customHeight="1">
      <c r="A63" s="75">
        <v>45476</v>
      </c>
      <c r="B63" s="105" t="s">
        <v>194</v>
      </c>
      <c r="C63" s="107"/>
      <c r="D63" s="231"/>
      <c r="E63" s="231">
        <v>390</v>
      </c>
      <c r="F63" s="82">
        <f t="shared" si="0"/>
        <v>4507.2700000000004</v>
      </c>
    </row>
    <row r="64" spans="1:6" ht="16.5" customHeight="1">
      <c r="A64" s="75">
        <v>45502</v>
      </c>
      <c r="B64" s="105" t="s">
        <v>199</v>
      </c>
      <c r="C64" s="107"/>
      <c r="D64" s="231"/>
      <c r="E64" s="231">
        <v>180</v>
      </c>
      <c r="F64" s="82">
        <f t="shared" si="0"/>
        <v>4687.2700000000004</v>
      </c>
    </row>
    <row r="65" spans="1:6" ht="16.5" customHeight="1">
      <c r="A65" s="75">
        <v>45512</v>
      </c>
      <c r="B65" s="109" t="s">
        <v>201</v>
      </c>
      <c r="C65" s="107"/>
      <c r="D65" s="231"/>
      <c r="E65" s="234">
        <v>20</v>
      </c>
      <c r="F65" s="82">
        <f t="shared" si="0"/>
        <v>4707.2700000000004</v>
      </c>
    </row>
    <row r="66" spans="1:6" ht="16.5" customHeight="1">
      <c r="A66" s="75">
        <v>45530</v>
      </c>
      <c r="B66" s="105" t="s">
        <v>200</v>
      </c>
      <c r="C66" s="128"/>
      <c r="D66" s="234"/>
      <c r="E66" s="234">
        <v>240</v>
      </c>
      <c r="F66" s="82">
        <f t="shared" si="0"/>
        <v>4947.2700000000004</v>
      </c>
    </row>
    <row r="67" spans="1:6" ht="16.5" customHeight="1">
      <c r="A67" s="75">
        <v>45533</v>
      </c>
      <c r="B67" s="105" t="s">
        <v>211</v>
      </c>
      <c r="C67" s="129"/>
      <c r="D67" s="232"/>
      <c r="E67" s="234">
        <v>90</v>
      </c>
      <c r="F67" s="82">
        <f t="shared" si="0"/>
        <v>5037.2700000000004</v>
      </c>
    </row>
    <row r="68" spans="1:6" ht="16.5" customHeight="1">
      <c r="A68" s="75"/>
      <c r="B68" s="120"/>
      <c r="C68" s="129"/>
      <c r="D68" s="232"/>
      <c r="E68" s="232"/>
      <c r="F68" s="82">
        <f t="shared" si="0"/>
        <v>5037.2700000000004</v>
      </c>
    </row>
    <row r="69" spans="1:6" ht="16.5" customHeight="1">
      <c r="A69" s="75"/>
      <c r="B69" s="120"/>
      <c r="C69" s="129"/>
      <c r="D69" s="232"/>
      <c r="E69" s="232"/>
      <c r="F69" s="82">
        <f t="shared" si="0"/>
        <v>5037.2700000000004</v>
      </c>
    </row>
    <row r="70" spans="1:6" ht="16.5" customHeight="1">
      <c r="A70" s="75"/>
      <c r="B70" s="120"/>
      <c r="C70" s="129"/>
      <c r="D70" s="232"/>
      <c r="E70" s="232"/>
      <c r="F70" s="82">
        <f t="shared" si="0"/>
        <v>5037.2700000000004</v>
      </c>
    </row>
    <row r="71" spans="1:6" ht="16.5" customHeight="1">
      <c r="A71" s="75"/>
      <c r="B71" s="120"/>
      <c r="C71" s="129"/>
      <c r="D71" s="115"/>
      <c r="E71" s="115"/>
      <c r="F71" s="82">
        <f t="shared" ref="F71:F81" si="1">F70-D71+E71</f>
        <v>5037.2700000000004</v>
      </c>
    </row>
    <row r="72" spans="1:6" ht="16.5" customHeight="1">
      <c r="A72" s="75"/>
      <c r="B72" s="120"/>
      <c r="C72" s="129"/>
      <c r="D72" s="115"/>
      <c r="E72" s="115"/>
      <c r="F72" s="82">
        <f t="shared" si="1"/>
        <v>5037.2700000000004</v>
      </c>
    </row>
    <row r="73" spans="1:6" ht="16.5" customHeight="1">
      <c r="A73" s="75"/>
      <c r="B73" s="120"/>
      <c r="C73" s="129"/>
      <c r="D73" s="115"/>
      <c r="E73" s="115"/>
      <c r="F73" s="82">
        <f t="shared" si="1"/>
        <v>5037.2700000000004</v>
      </c>
    </row>
    <row r="74" spans="1:6" ht="16.5" customHeight="1">
      <c r="A74" s="75"/>
      <c r="B74" s="97"/>
      <c r="C74" s="107"/>
      <c r="D74" s="77"/>
      <c r="E74" s="77"/>
      <c r="F74" s="82">
        <f t="shared" si="1"/>
        <v>5037.2700000000004</v>
      </c>
    </row>
    <row r="75" spans="1:6" ht="16.5" customHeight="1">
      <c r="A75" s="75"/>
      <c r="B75" s="97"/>
      <c r="C75" s="107"/>
      <c r="D75" s="77"/>
      <c r="E75" s="77"/>
      <c r="F75" s="82">
        <f t="shared" si="1"/>
        <v>5037.2700000000004</v>
      </c>
    </row>
    <row r="76" spans="1:6" ht="16.5" customHeight="1">
      <c r="A76" s="75"/>
      <c r="B76" s="97"/>
      <c r="C76" s="107"/>
      <c r="D76" s="77"/>
      <c r="E76" s="77"/>
      <c r="F76" s="82">
        <f t="shared" si="1"/>
        <v>5037.2700000000004</v>
      </c>
    </row>
    <row r="77" spans="1:6" ht="16.5" customHeight="1">
      <c r="A77" s="75"/>
      <c r="B77" s="97"/>
      <c r="C77" s="107"/>
      <c r="D77" s="77"/>
      <c r="E77" s="77"/>
      <c r="F77" s="82">
        <f t="shared" si="1"/>
        <v>5037.2700000000004</v>
      </c>
    </row>
    <row r="78" spans="1:6" ht="16.5" customHeight="1">
      <c r="A78" s="75"/>
      <c r="B78" s="97"/>
      <c r="C78" s="107"/>
      <c r="D78" s="77"/>
      <c r="E78" s="77"/>
      <c r="F78" s="82">
        <f t="shared" si="1"/>
        <v>5037.2700000000004</v>
      </c>
    </row>
    <row r="79" spans="1:6" ht="16.5" customHeight="1">
      <c r="A79" s="75"/>
      <c r="B79" s="97"/>
      <c r="C79" s="107"/>
      <c r="D79" s="77"/>
      <c r="E79" s="77"/>
      <c r="F79" s="82">
        <f t="shared" si="1"/>
        <v>5037.2700000000004</v>
      </c>
    </row>
    <row r="80" spans="1:6" ht="16.5" customHeight="1">
      <c r="A80" s="78"/>
      <c r="B80" s="104"/>
      <c r="C80" s="114"/>
      <c r="D80" s="77"/>
      <c r="E80" s="77"/>
      <c r="F80" s="82">
        <f t="shared" si="1"/>
        <v>5037.2700000000004</v>
      </c>
    </row>
    <row r="81" spans="1:6" ht="16.5" customHeight="1">
      <c r="A81" s="78"/>
      <c r="B81" s="113"/>
      <c r="C81" s="114"/>
      <c r="D81" s="77"/>
      <c r="E81" s="77"/>
      <c r="F81" s="82">
        <f t="shared" si="1"/>
        <v>5037.2700000000004</v>
      </c>
    </row>
    <row r="82" spans="1:6" ht="16.5" customHeight="1">
      <c r="A82" s="78"/>
      <c r="B82" s="97"/>
      <c r="C82" s="107"/>
      <c r="D82" s="77"/>
      <c r="E82" s="77"/>
      <c r="F82" s="82">
        <f t="shared" ref="F82" si="2">F81-D82+E82</f>
        <v>5037.2700000000004</v>
      </c>
    </row>
    <row r="83" spans="1:6" ht="16.5" customHeight="1">
      <c r="A83" s="215" t="s">
        <v>49</v>
      </c>
      <c r="B83" s="216"/>
      <c r="C83" s="217"/>
      <c r="D83" s="83">
        <f>SUM(D5:D82)</f>
        <v>1732.73</v>
      </c>
      <c r="E83" s="83">
        <f>SUM(E5:E82)</f>
        <v>6770</v>
      </c>
      <c r="F83" s="82"/>
    </row>
    <row r="84" spans="1:6" ht="16.5" customHeight="1">
      <c r="A84" s="221" t="s">
        <v>48</v>
      </c>
      <c r="B84" s="222"/>
      <c r="C84" s="223"/>
      <c r="D84" s="218">
        <f>SUM(E83-D83)</f>
        <v>5037.2700000000004</v>
      </c>
      <c r="E84" s="219"/>
      <c r="F84" s="220"/>
    </row>
  </sheetData>
  <sheetProtection selectLockedCells="1"/>
  <mergeCells count="5">
    <mergeCell ref="A1:F1"/>
    <mergeCell ref="A4:E4"/>
    <mergeCell ref="A83:C83"/>
    <mergeCell ref="D84:F84"/>
    <mergeCell ref="A84:C84"/>
  </mergeCells>
  <phoneticPr fontId="0" type="noConversion"/>
  <pageMargins left="0.78740157499999996" right="0.78740157499999996" top="0.984251969" bottom="0.984251969" header="0.4921259845" footer="0.4921259845"/>
  <pageSetup paperSize="9" scale="85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7"/>
  <sheetViews>
    <sheetView view="pageBreakPreview" zoomScale="130" zoomScaleNormal="100" zoomScaleSheetLayoutView="130" workbookViewId="0">
      <selection activeCell="D5" sqref="D5:E21"/>
    </sheetView>
  </sheetViews>
  <sheetFormatPr baseColWidth="10" defaultRowHeight="13"/>
  <cols>
    <col min="1" max="1" width="11.5" style="16" customWidth="1"/>
    <col min="2" max="2" width="38.5" style="16" customWidth="1"/>
    <col min="3" max="3" width="17.5" style="16" customWidth="1"/>
    <col min="4" max="6" width="11.1640625" style="16" customWidth="1"/>
    <col min="7" max="16384" width="10.83203125" style="16"/>
  </cols>
  <sheetData>
    <row r="1" spans="1:8" ht="31.5" customHeight="1">
      <c r="A1" s="210" t="s">
        <v>61</v>
      </c>
      <c r="B1" s="210"/>
      <c r="C1" s="211"/>
      <c r="D1" s="211"/>
      <c r="E1" s="211"/>
      <c r="F1" s="211"/>
    </row>
    <row r="2" spans="1:8" ht="14" thickBot="1">
      <c r="A2"/>
      <c r="B2"/>
      <c r="C2"/>
      <c r="D2"/>
      <c r="E2"/>
      <c r="F2"/>
    </row>
    <row r="3" spans="1:8" ht="16.5" customHeight="1" thickBot="1">
      <c r="A3" s="79" t="s">
        <v>1</v>
      </c>
      <c r="B3" s="79" t="s">
        <v>2</v>
      </c>
      <c r="C3" s="79" t="s">
        <v>47</v>
      </c>
      <c r="D3" s="80" t="s">
        <v>5</v>
      </c>
      <c r="E3" s="80" t="s">
        <v>3</v>
      </c>
      <c r="F3" s="80" t="s">
        <v>4</v>
      </c>
      <c r="H3" s="74"/>
    </row>
    <row r="4" spans="1:8" ht="16.5" customHeight="1">
      <c r="A4" s="212"/>
      <c r="B4" s="213"/>
      <c r="C4" s="213"/>
      <c r="D4" s="213"/>
      <c r="E4" s="214"/>
      <c r="F4" s="81"/>
      <c r="H4" s="74"/>
    </row>
    <row r="5" spans="1:8" ht="16.5" customHeight="1">
      <c r="A5" s="75">
        <v>45188</v>
      </c>
      <c r="B5" s="95" t="s">
        <v>70</v>
      </c>
      <c r="C5" s="76"/>
      <c r="D5" s="231">
        <v>415.9</v>
      </c>
      <c r="E5" s="231"/>
      <c r="F5" s="82">
        <f>F4-D5+E5</f>
        <v>-415.9</v>
      </c>
    </row>
    <row r="6" spans="1:8" ht="16.5" customHeight="1">
      <c r="A6" s="75">
        <v>45188</v>
      </c>
      <c r="B6" s="95" t="s">
        <v>71</v>
      </c>
      <c r="C6" s="76"/>
      <c r="D6" s="231">
        <v>204</v>
      </c>
      <c r="E6" s="231"/>
      <c r="F6" s="82">
        <f t="shared" ref="F6:F44" si="0">F5-D6+E6</f>
        <v>-619.9</v>
      </c>
    </row>
    <row r="7" spans="1:8" ht="16.5" customHeight="1">
      <c r="A7" s="75">
        <v>45188</v>
      </c>
      <c r="B7" s="95" t="s">
        <v>72</v>
      </c>
      <c r="C7" s="76"/>
      <c r="D7" s="231">
        <v>110</v>
      </c>
      <c r="E7" s="231"/>
      <c r="F7" s="82">
        <f t="shared" si="0"/>
        <v>-729.9</v>
      </c>
    </row>
    <row r="8" spans="1:8" ht="16.5" customHeight="1">
      <c r="A8" s="75">
        <v>45215</v>
      </c>
      <c r="B8" s="97" t="s">
        <v>91</v>
      </c>
      <c r="C8" s="76"/>
      <c r="D8" s="231">
        <v>517</v>
      </c>
      <c r="E8" s="231"/>
      <c r="F8" s="82">
        <f t="shared" si="0"/>
        <v>-1246.9000000000001</v>
      </c>
    </row>
    <row r="9" spans="1:8" ht="16.5" customHeight="1">
      <c r="A9" s="109">
        <v>45252</v>
      </c>
      <c r="B9" s="118" t="s">
        <v>100</v>
      </c>
      <c r="C9" s="76"/>
      <c r="D9" s="231">
        <v>217.95</v>
      </c>
      <c r="E9" s="231"/>
      <c r="F9" s="82">
        <f t="shared" si="0"/>
        <v>-1464.8500000000001</v>
      </c>
    </row>
    <row r="10" spans="1:8" ht="16.5" customHeight="1">
      <c r="A10" s="75">
        <v>45264</v>
      </c>
      <c r="B10" s="98" t="s">
        <v>103</v>
      </c>
      <c r="C10" s="76"/>
      <c r="D10" s="231">
        <v>255.54</v>
      </c>
      <c r="E10" s="231"/>
      <c r="F10" s="82">
        <f t="shared" si="0"/>
        <v>-1720.39</v>
      </c>
    </row>
    <row r="11" spans="1:8" ht="16.5" customHeight="1">
      <c r="A11" s="75">
        <v>45267</v>
      </c>
      <c r="B11" s="98" t="s">
        <v>113</v>
      </c>
      <c r="C11" s="76"/>
      <c r="D11" s="231"/>
      <c r="E11" s="231">
        <v>127.77</v>
      </c>
      <c r="F11" s="82">
        <f t="shared" si="0"/>
        <v>-1592.6200000000001</v>
      </c>
    </row>
    <row r="12" spans="1:8" ht="16.5" customHeight="1">
      <c r="A12" s="75">
        <v>45301</v>
      </c>
      <c r="B12" s="109" t="s">
        <v>124</v>
      </c>
      <c r="C12" s="76"/>
      <c r="D12" s="231">
        <v>1030</v>
      </c>
      <c r="E12" s="231"/>
      <c r="F12" s="82">
        <f t="shared" si="0"/>
        <v>-2622.62</v>
      </c>
    </row>
    <row r="13" spans="1:8" ht="16.5" customHeight="1">
      <c r="A13" s="75">
        <v>45301</v>
      </c>
      <c r="B13" s="95" t="s">
        <v>125</v>
      </c>
      <c r="C13" s="76"/>
      <c r="D13" s="231">
        <v>113.28</v>
      </c>
      <c r="E13" s="231"/>
      <c r="F13" s="82">
        <f t="shared" si="0"/>
        <v>-2735.9</v>
      </c>
    </row>
    <row r="14" spans="1:8" ht="16.5" customHeight="1">
      <c r="A14" s="75">
        <v>45314</v>
      </c>
      <c r="B14" s="95" t="s">
        <v>135</v>
      </c>
      <c r="C14" s="76"/>
      <c r="D14" s="231"/>
      <c r="E14" s="231">
        <v>254.95</v>
      </c>
      <c r="F14" s="82">
        <f t="shared" si="0"/>
        <v>-2480.9500000000003</v>
      </c>
    </row>
    <row r="15" spans="1:8" ht="16.5" customHeight="1">
      <c r="A15" s="75">
        <v>45337</v>
      </c>
      <c r="B15" s="95" t="s">
        <v>140</v>
      </c>
      <c r="C15" s="76"/>
      <c r="D15" s="231"/>
      <c r="E15" s="231">
        <v>113.28</v>
      </c>
      <c r="F15" s="82">
        <f t="shared" si="0"/>
        <v>-2367.67</v>
      </c>
    </row>
    <row r="16" spans="1:8" ht="16.5" customHeight="1">
      <c r="A16" s="75">
        <v>45369</v>
      </c>
      <c r="B16" s="105" t="s">
        <v>148</v>
      </c>
      <c r="C16" s="111"/>
      <c r="D16" s="234">
        <v>900</v>
      </c>
      <c r="E16" s="231"/>
      <c r="F16" s="82">
        <f t="shared" si="0"/>
        <v>-3267.67</v>
      </c>
    </row>
    <row r="17" spans="1:6" ht="16.5" customHeight="1">
      <c r="A17" s="95">
        <v>45404</v>
      </c>
      <c r="B17" s="106" t="s">
        <v>167</v>
      </c>
      <c r="C17" s="76"/>
      <c r="D17" s="231">
        <v>565.44000000000005</v>
      </c>
      <c r="E17" s="231"/>
      <c r="F17" s="82">
        <f t="shared" si="0"/>
        <v>-3833.11</v>
      </c>
    </row>
    <row r="18" spans="1:6" ht="16.5" customHeight="1">
      <c r="A18" s="109">
        <v>45405</v>
      </c>
      <c r="B18" s="112" t="s">
        <v>169</v>
      </c>
      <c r="C18" s="76"/>
      <c r="D18" s="231">
        <v>114.32</v>
      </c>
      <c r="E18" s="231"/>
      <c r="F18" s="82">
        <f t="shared" si="0"/>
        <v>-3947.4300000000003</v>
      </c>
    </row>
    <row r="19" spans="1:6" ht="16.5" customHeight="1">
      <c r="A19" s="75">
        <v>45460</v>
      </c>
      <c r="B19" s="112" t="s">
        <v>189</v>
      </c>
      <c r="C19" s="76"/>
      <c r="D19" s="231"/>
      <c r="E19" s="231">
        <v>114.32</v>
      </c>
      <c r="F19" s="82">
        <f t="shared" si="0"/>
        <v>-3833.11</v>
      </c>
    </row>
    <row r="20" spans="1:6" ht="16.5" customHeight="1">
      <c r="A20" s="75">
        <v>45502</v>
      </c>
      <c r="B20" s="95" t="s">
        <v>198</v>
      </c>
      <c r="C20" s="104"/>
      <c r="D20" s="234">
        <v>114.32</v>
      </c>
      <c r="E20" s="231"/>
      <c r="F20" s="82">
        <f t="shared" si="0"/>
        <v>-3947.4300000000003</v>
      </c>
    </row>
    <row r="21" spans="1:6" ht="16.5" customHeight="1">
      <c r="A21" s="75"/>
      <c r="B21" s="95"/>
      <c r="C21" s="76"/>
      <c r="D21" s="231"/>
      <c r="E21" s="231"/>
      <c r="F21" s="82">
        <f t="shared" si="0"/>
        <v>-3947.4300000000003</v>
      </c>
    </row>
    <row r="22" spans="1:6" ht="16.5" customHeight="1">
      <c r="A22" s="75"/>
      <c r="B22" s="97"/>
      <c r="C22" s="76"/>
      <c r="D22" s="77"/>
      <c r="E22" s="77"/>
      <c r="F22" s="82">
        <f t="shared" si="0"/>
        <v>-3947.4300000000003</v>
      </c>
    </row>
    <row r="23" spans="1:6" ht="16.5" customHeight="1">
      <c r="A23" s="75"/>
      <c r="B23" s="120"/>
      <c r="C23" s="116"/>
      <c r="D23" s="115"/>
      <c r="E23" s="77"/>
      <c r="F23" s="82">
        <f t="shared" si="0"/>
        <v>-3947.4300000000003</v>
      </c>
    </row>
    <row r="24" spans="1:6" ht="16.5" customHeight="1">
      <c r="A24" s="78"/>
      <c r="B24" s="78"/>
      <c r="C24" s="76"/>
      <c r="D24" s="77"/>
      <c r="E24" s="77"/>
      <c r="F24" s="82">
        <f t="shared" si="0"/>
        <v>-3947.4300000000003</v>
      </c>
    </row>
    <row r="25" spans="1:6" ht="16.5" customHeight="1">
      <c r="A25" s="78"/>
      <c r="B25" s="78"/>
      <c r="C25" s="76"/>
      <c r="D25" s="77"/>
      <c r="E25" s="77"/>
      <c r="F25" s="82">
        <f t="shared" si="0"/>
        <v>-3947.4300000000003</v>
      </c>
    </row>
    <row r="26" spans="1:6" ht="16.5" customHeight="1">
      <c r="A26" s="78"/>
      <c r="B26" s="78"/>
      <c r="C26" s="76"/>
      <c r="D26" s="77"/>
      <c r="E26" s="77"/>
      <c r="F26" s="82">
        <f t="shared" si="0"/>
        <v>-3947.4300000000003</v>
      </c>
    </row>
    <row r="27" spans="1:6" ht="16.5" customHeight="1">
      <c r="A27" s="78"/>
      <c r="B27" s="97"/>
      <c r="C27" s="76"/>
      <c r="D27" s="77"/>
      <c r="E27" s="77"/>
      <c r="F27" s="82">
        <f t="shared" si="0"/>
        <v>-3947.4300000000003</v>
      </c>
    </row>
    <row r="28" spans="1:6" ht="16.5" customHeight="1">
      <c r="A28" s="78"/>
      <c r="B28" s="78"/>
      <c r="C28" s="76"/>
      <c r="D28" s="77"/>
      <c r="E28" s="77"/>
      <c r="F28" s="82">
        <f t="shared" si="0"/>
        <v>-3947.4300000000003</v>
      </c>
    </row>
    <row r="29" spans="1:6" ht="16.5" customHeight="1">
      <c r="A29" s="78"/>
      <c r="B29" s="78"/>
      <c r="C29" s="76"/>
      <c r="D29" s="77"/>
      <c r="E29" s="77"/>
      <c r="F29" s="82">
        <f t="shared" si="0"/>
        <v>-3947.4300000000003</v>
      </c>
    </row>
    <row r="30" spans="1:6" ht="16.5" customHeight="1">
      <c r="A30" s="78"/>
      <c r="B30" s="78"/>
      <c r="C30" s="76"/>
      <c r="D30" s="77"/>
      <c r="E30" s="77"/>
      <c r="F30" s="82">
        <f t="shared" si="0"/>
        <v>-3947.4300000000003</v>
      </c>
    </row>
    <row r="31" spans="1:6" ht="16.5" customHeight="1">
      <c r="A31" s="78"/>
      <c r="B31" s="78"/>
      <c r="C31" s="76"/>
      <c r="D31" s="77"/>
      <c r="E31" s="77"/>
      <c r="F31" s="82">
        <f t="shared" si="0"/>
        <v>-3947.4300000000003</v>
      </c>
    </row>
    <row r="32" spans="1:6" ht="16.5" customHeight="1">
      <c r="A32" s="78"/>
      <c r="B32" s="78"/>
      <c r="C32" s="76"/>
      <c r="D32" s="77"/>
      <c r="E32" s="77"/>
      <c r="F32" s="82">
        <f t="shared" si="0"/>
        <v>-3947.4300000000003</v>
      </c>
    </row>
    <row r="33" spans="1:6" ht="16.5" customHeight="1">
      <c r="A33" s="78"/>
      <c r="B33" s="78"/>
      <c r="C33" s="76"/>
      <c r="D33" s="77"/>
      <c r="E33" s="77"/>
      <c r="F33" s="82">
        <f t="shared" si="0"/>
        <v>-3947.4300000000003</v>
      </c>
    </row>
    <row r="34" spans="1:6" ht="16.5" customHeight="1">
      <c r="A34" s="78"/>
      <c r="B34" s="78"/>
      <c r="C34" s="76"/>
      <c r="D34" s="77"/>
      <c r="E34" s="77"/>
      <c r="F34" s="82">
        <f t="shared" si="0"/>
        <v>-3947.4300000000003</v>
      </c>
    </row>
    <row r="35" spans="1:6" ht="16.5" customHeight="1">
      <c r="A35" s="78"/>
      <c r="B35" s="78"/>
      <c r="C35" s="76"/>
      <c r="D35" s="77"/>
      <c r="E35" s="77"/>
      <c r="F35" s="82">
        <f t="shared" si="0"/>
        <v>-3947.4300000000003</v>
      </c>
    </row>
    <row r="36" spans="1:6" ht="16.5" customHeight="1">
      <c r="A36" s="78"/>
      <c r="B36" s="78"/>
      <c r="C36" s="76"/>
      <c r="D36" s="77"/>
      <c r="E36" s="77"/>
      <c r="F36" s="82">
        <f t="shared" si="0"/>
        <v>-3947.4300000000003</v>
      </c>
    </row>
    <row r="37" spans="1:6" ht="16.5" customHeight="1">
      <c r="A37" s="78"/>
      <c r="B37" s="78"/>
      <c r="C37" s="76"/>
      <c r="D37" s="77"/>
      <c r="E37" s="77"/>
      <c r="F37" s="82">
        <f t="shared" si="0"/>
        <v>-3947.4300000000003</v>
      </c>
    </row>
    <row r="38" spans="1:6" ht="16.5" customHeight="1">
      <c r="A38" s="78"/>
      <c r="B38" s="78"/>
      <c r="C38" s="76"/>
      <c r="D38" s="77"/>
      <c r="E38" s="77"/>
      <c r="F38" s="82">
        <f t="shared" si="0"/>
        <v>-3947.4300000000003</v>
      </c>
    </row>
    <row r="39" spans="1:6" ht="16.5" customHeight="1">
      <c r="A39" s="78"/>
      <c r="B39" s="78"/>
      <c r="C39" s="76"/>
      <c r="D39" s="77"/>
      <c r="E39" s="77"/>
      <c r="F39" s="82">
        <f t="shared" si="0"/>
        <v>-3947.4300000000003</v>
      </c>
    </row>
    <row r="40" spans="1:6" ht="16.5" customHeight="1">
      <c r="A40" s="78"/>
      <c r="B40" s="78"/>
      <c r="C40" s="76"/>
      <c r="D40" s="77"/>
      <c r="E40" s="77"/>
      <c r="F40" s="82">
        <f t="shared" si="0"/>
        <v>-3947.4300000000003</v>
      </c>
    </row>
    <row r="41" spans="1:6" ht="16.5" customHeight="1">
      <c r="A41" s="78"/>
      <c r="B41" s="78"/>
      <c r="C41" s="76"/>
      <c r="D41" s="77"/>
      <c r="E41" s="77"/>
      <c r="F41" s="82">
        <f t="shared" si="0"/>
        <v>-3947.4300000000003</v>
      </c>
    </row>
    <row r="42" spans="1:6" ht="16.5" customHeight="1">
      <c r="A42" s="78"/>
      <c r="B42" s="78"/>
      <c r="C42" s="76"/>
      <c r="D42" s="77"/>
      <c r="E42" s="77"/>
      <c r="F42" s="82">
        <f t="shared" si="0"/>
        <v>-3947.4300000000003</v>
      </c>
    </row>
    <row r="43" spans="1:6" ht="16.5" customHeight="1">
      <c r="A43" s="78"/>
      <c r="B43" s="78"/>
      <c r="C43" s="76"/>
      <c r="D43" s="77"/>
      <c r="E43" s="77"/>
      <c r="F43" s="82">
        <f t="shared" si="0"/>
        <v>-3947.4300000000003</v>
      </c>
    </row>
    <row r="44" spans="1:6" ht="16.5" customHeight="1">
      <c r="A44" s="78"/>
      <c r="B44" s="78"/>
      <c r="C44" s="76"/>
      <c r="D44" s="77"/>
      <c r="E44" s="77"/>
      <c r="F44" s="82">
        <f t="shared" si="0"/>
        <v>-3947.4300000000003</v>
      </c>
    </row>
    <row r="45" spans="1:6" ht="16.5" customHeight="1">
      <c r="A45" s="78"/>
      <c r="B45" s="78"/>
      <c r="C45" s="76"/>
      <c r="D45" s="77"/>
      <c r="E45" s="77"/>
      <c r="F45" s="82">
        <f t="shared" ref="F45" si="1">F44-D45+E45</f>
        <v>-3947.4300000000003</v>
      </c>
    </row>
    <row r="46" spans="1:6" ht="16.5" customHeight="1">
      <c r="A46" s="215" t="s">
        <v>49</v>
      </c>
      <c r="B46" s="216"/>
      <c r="C46" s="217"/>
      <c r="D46" s="83">
        <f>SUM(D5:D45)</f>
        <v>4557.75</v>
      </c>
      <c r="E46" s="83">
        <f>SUM(E5:E45)</f>
        <v>610.31999999999994</v>
      </c>
      <c r="F46" s="82"/>
    </row>
    <row r="47" spans="1:6" ht="16.5" customHeight="1">
      <c r="A47" s="221" t="s">
        <v>50</v>
      </c>
      <c r="B47" s="222"/>
      <c r="C47" s="223"/>
      <c r="D47" s="218">
        <f>SUM(E46-D46)</f>
        <v>-3947.4300000000003</v>
      </c>
      <c r="E47" s="219"/>
      <c r="F47" s="220"/>
    </row>
  </sheetData>
  <sheetProtection selectLockedCells="1"/>
  <mergeCells count="5">
    <mergeCell ref="A1:F1"/>
    <mergeCell ref="A4:E4"/>
    <mergeCell ref="A46:C46"/>
    <mergeCell ref="A47:C47"/>
    <mergeCell ref="D47:F47"/>
  </mergeCells>
  <pageMargins left="0.78740157499999996" right="0.78740157499999996" top="0.984251969" bottom="0.984251969" header="0.4921259845" footer="0.4921259845"/>
  <pageSetup paperSize="9" scale="85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8"/>
  <sheetViews>
    <sheetView view="pageBreakPreview" topLeftCell="A25" zoomScale="130" zoomScaleNormal="100" zoomScaleSheetLayoutView="130" workbookViewId="0">
      <selection activeCell="A6" sqref="A6:D8"/>
    </sheetView>
  </sheetViews>
  <sheetFormatPr baseColWidth="10" defaultRowHeight="13"/>
  <cols>
    <col min="1" max="1" width="11.5" style="16" customWidth="1"/>
    <col min="2" max="2" width="38.5" style="16" customWidth="1"/>
    <col min="3" max="3" width="17.5" style="16" customWidth="1"/>
    <col min="4" max="6" width="11.1640625" style="16" customWidth="1"/>
    <col min="7" max="16384" width="10.83203125" style="16"/>
  </cols>
  <sheetData>
    <row r="1" spans="1:8" ht="31.5" customHeight="1">
      <c r="A1" s="210" t="s">
        <v>51</v>
      </c>
      <c r="B1" s="210"/>
      <c r="C1" s="211"/>
      <c r="D1" s="211"/>
      <c r="E1" s="211"/>
      <c r="F1" s="211"/>
    </row>
    <row r="2" spans="1:8" ht="14" thickBot="1">
      <c r="A2"/>
      <c r="B2"/>
      <c r="C2"/>
      <c r="D2"/>
      <c r="E2"/>
      <c r="F2"/>
    </row>
    <row r="3" spans="1:8" ht="16.5" customHeight="1" thickBot="1">
      <c r="A3" s="79" t="s">
        <v>1</v>
      </c>
      <c r="B3" s="79" t="s">
        <v>2</v>
      </c>
      <c r="C3" s="79" t="s">
        <v>47</v>
      </c>
      <c r="D3" s="80" t="s">
        <v>5</v>
      </c>
      <c r="E3" s="80" t="s">
        <v>3</v>
      </c>
      <c r="F3" s="80" t="s">
        <v>4</v>
      </c>
      <c r="H3" s="74"/>
    </row>
    <row r="4" spans="1:8" ht="16.5" customHeight="1">
      <c r="A4" s="212"/>
      <c r="B4" s="213"/>
      <c r="C4" s="213"/>
      <c r="D4" s="213"/>
      <c r="E4" s="214"/>
      <c r="F4" s="81"/>
      <c r="H4" s="74"/>
    </row>
    <row r="5" spans="1:8" ht="16.5" customHeight="1">
      <c r="A5" s="75">
        <v>45523</v>
      </c>
      <c r="B5" s="95" t="s">
        <v>203</v>
      </c>
      <c r="C5" s="76"/>
      <c r="D5" s="77">
        <v>37.229999999999997</v>
      </c>
      <c r="E5" s="77"/>
      <c r="F5" s="82">
        <f>F4-D5+E5</f>
        <v>-37.229999999999997</v>
      </c>
    </row>
    <row r="6" spans="1:8" ht="16.5" customHeight="1">
      <c r="A6" s="246">
        <v>45534</v>
      </c>
      <c r="B6" s="113" t="s">
        <v>245</v>
      </c>
      <c r="C6" s="104"/>
      <c r="D6" s="88">
        <v>358.28</v>
      </c>
      <c r="E6" s="77"/>
      <c r="F6" s="82">
        <f t="shared" ref="F6:F25" si="0">F5-D6+E6</f>
        <v>-395.51</v>
      </c>
    </row>
    <row r="7" spans="1:8" ht="16.5" customHeight="1">
      <c r="A7" s="246">
        <v>45534</v>
      </c>
      <c r="B7" s="246" t="s">
        <v>246</v>
      </c>
      <c r="C7" s="104"/>
      <c r="D7" s="88">
        <v>899.5</v>
      </c>
      <c r="E7" s="77"/>
      <c r="F7" s="82">
        <f t="shared" si="0"/>
        <v>-1295.01</v>
      </c>
    </row>
    <row r="8" spans="1:8" ht="16.5" customHeight="1">
      <c r="A8" s="246">
        <v>45534</v>
      </c>
      <c r="B8" s="246" t="s">
        <v>247</v>
      </c>
      <c r="C8" s="104"/>
      <c r="D8" s="88">
        <v>79.95</v>
      </c>
      <c r="E8" s="77"/>
      <c r="F8" s="82">
        <f t="shared" si="0"/>
        <v>-1374.96</v>
      </c>
    </row>
    <row r="9" spans="1:8" ht="16.5" customHeight="1">
      <c r="A9" s="75"/>
      <c r="B9" s="75"/>
      <c r="C9" s="76"/>
      <c r="D9" s="77"/>
      <c r="E9" s="77"/>
      <c r="F9" s="82">
        <f t="shared" si="0"/>
        <v>-1374.96</v>
      </c>
    </row>
    <row r="10" spans="1:8" ht="16.5" customHeight="1">
      <c r="A10" s="75"/>
      <c r="B10" s="75"/>
      <c r="C10" s="76"/>
      <c r="D10" s="77"/>
      <c r="E10" s="77"/>
      <c r="F10" s="82">
        <f t="shared" si="0"/>
        <v>-1374.96</v>
      </c>
    </row>
    <row r="11" spans="1:8" ht="16.5" customHeight="1">
      <c r="A11" s="75"/>
      <c r="B11" s="75"/>
      <c r="C11" s="76"/>
      <c r="D11" s="77"/>
      <c r="E11" s="77"/>
      <c r="F11" s="82">
        <f t="shared" si="0"/>
        <v>-1374.96</v>
      </c>
    </row>
    <row r="12" spans="1:8" ht="16.5" customHeight="1">
      <c r="A12" s="75"/>
      <c r="B12" s="75"/>
      <c r="C12" s="76"/>
      <c r="D12" s="77"/>
      <c r="E12" s="77"/>
      <c r="F12" s="82">
        <f t="shared" si="0"/>
        <v>-1374.96</v>
      </c>
    </row>
    <row r="13" spans="1:8" ht="16.5" customHeight="1">
      <c r="A13" s="75"/>
      <c r="B13" s="75"/>
      <c r="C13" s="76"/>
      <c r="D13" s="77"/>
      <c r="E13" s="77"/>
      <c r="F13" s="82">
        <f t="shared" si="0"/>
        <v>-1374.96</v>
      </c>
    </row>
    <row r="14" spans="1:8" ht="16.5" customHeight="1">
      <c r="A14" s="75"/>
      <c r="B14" s="75"/>
      <c r="C14" s="76"/>
      <c r="D14" s="77"/>
      <c r="E14" s="77"/>
      <c r="F14" s="82">
        <f t="shared" si="0"/>
        <v>-1374.96</v>
      </c>
    </row>
    <row r="15" spans="1:8" ht="16.5" customHeight="1">
      <c r="A15" s="75"/>
      <c r="B15" s="75"/>
      <c r="C15" s="76"/>
      <c r="D15" s="77"/>
      <c r="E15" s="77"/>
      <c r="F15" s="82">
        <f t="shared" si="0"/>
        <v>-1374.96</v>
      </c>
    </row>
    <row r="16" spans="1:8" ht="16.5" customHeight="1">
      <c r="A16" s="75"/>
      <c r="B16" s="75"/>
      <c r="C16" s="76"/>
      <c r="D16" s="77"/>
      <c r="E16" s="77"/>
      <c r="F16" s="82">
        <f t="shared" si="0"/>
        <v>-1374.96</v>
      </c>
    </row>
    <row r="17" spans="1:6" ht="16.5" customHeight="1">
      <c r="A17" s="75"/>
      <c r="B17" s="75"/>
      <c r="C17" s="76"/>
      <c r="D17" s="77"/>
      <c r="E17" s="77"/>
      <c r="F17" s="82">
        <f t="shared" si="0"/>
        <v>-1374.96</v>
      </c>
    </row>
    <row r="18" spans="1:6" ht="16.5" customHeight="1">
      <c r="A18" s="75"/>
      <c r="B18" s="75"/>
      <c r="C18" s="76"/>
      <c r="D18" s="77"/>
      <c r="E18" s="77"/>
      <c r="F18" s="82">
        <f t="shared" si="0"/>
        <v>-1374.96</v>
      </c>
    </row>
    <row r="19" spans="1:6" ht="16.5" customHeight="1">
      <c r="A19" s="75"/>
      <c r="B19" s="75"/>
      <c r="C19" s="76"/>
      <c r="D19" s="77"/>
      <c r="E19" s="77"/>
      <c r="F19" s="82">
        <f t="shared" si="0"/>
        <v>-1374.96</v>
      </c>
    </row>
    <row r="20" spans="1:6" ht="16.5" customHeight="1">
      <c r="A20" s="75"/>
      <c r="B20" s="75"/>
      <c r="C20" s="76"/>
      <c r="D20" s="77"/>
      <c r="E20" s="77"/>
      <c r="F20" s="82">
        <f t="shared" si="0"/>
        <v>-1374.96</v>
      </c>
    </row>
    <row r="21" spans="1:6" ht="16.5" customHeight="1">
      <c r="A21" s="75"/>
      <c r="B21" s="75"/>
      <c r="C21" s="76"/>
      <c r="D21" s="77"/>
      <c r="E21" s="77"/>
      <c r="F21" s="82">
        <f t="shared" si="0"/>
        <v>-1374.96</v>
      </c>
    </row>
    <row r="22" spans="1:6" ht="16.5" customHeight="1">
      <c r="A22" s="75"/>
      <c r="B22" s="75"/>
      <c r="C22" s="76"/>
      <c r="D22" s="77"/>
      <c r="E22" s="77"/>
      <c r="F22" s="82">
        <f t="shared" si="0"/>
        <v>-1374.96</v>
      </c>
    </row>
    <row r="23" spans="1:6" ht="16.5" customHeight="1">
      <c r="A23" s="75"/>
      <c r="B23" s="75"/>
      <c r="C23" s="76"/>
      <c r="D23" s="77"/>
      <c r="E23" s="77"/>
      <c r="F23" s="82">
        <f t="shared" si="0"/>
        <v>-1374.96</v>
      </c>
    </row>
    <row r="24" spans="1:6" ht="16.5" customHeight="1">
      <c r="A24" s="78"/>
      <c r="B24" s="78"/>
      <c r="C24" s="76"/>
      <c r="D24" s="77"/>
      <c r="E24" s="77"/>
      <c r="F24" s="82">
        <f t="shared" si="0"/>
        <v>-1374.96</v>
      </c>
    </row>
    <row r="25" spans="1:6" ht="16.5" customHeight="1">
      <c r="A25" s="78"/>
      <c r="B25" s="78"/>
      <c r="C25" s="76"/>
      <c r="D25" s="77"/>
      <c r="E25" s="77"/>
      <c r="F25" s="82">
        <f t="shared" si="0"/>
        <v>-1374.96</v>
      </c>
    </row>
    <row r="26" spans="1:6" ht="16.5" customHeight="1">
      <c r="A26" s="78"/>
      <c r="B26" s="78"/>
      <c r="C26" s="76"/>
      <c r="D26" s="77"/>
      <c r="E26" s="77"/>
      <c r="F26" s="82">
        <f>F25-D26+E26</f>
        <v>-1374.96</v>
      </c>
    </row>
    <row r="27" spans="1:6" ht="16.5" customHeight="1">
      <c r="A27" s="78"/>
      <c r="B27" s="78"/>
      <c r="C27" s="76"/>
      <c r="D27" s="77"/>
      <c r="E27" s="77"/>
      <c r="F27" s="82">
        <f>F26-D27+E27</f>
        <v>-1374.96</v>
      </c>
    </row>
    <row r="28" spans="1:6" ht="16.5" customHeight="1">
      <c r="A28" s="78"/>
      <c r="B28" s="78"/>
      <c r="C28" s="76"/>
      <c r="D28" s="77"/>
      <c r="E28" s="77"/>
      <c r="F28" s="82">
        <f t="shared" ref="F28:F46" si="1">F27-D28+E28</f>
        <v>-1374.96</v>
      </c>
    </row>
    <row r="29" spans="1:6" ht="16.5" customHeight="1">
      <c r="A29" s="78"/>
      <c r="B29" s="78"/>
      <c r="C29" s="76"/>
      <c r="D29" s="77"/>
      <c r="E29" s="77"/>
      <c r="F29" s="82">
        <f t="shared" si="1"/>
        <v>-1374.96</v>
      </c>
    </row>
    <row r="30" spans="1:6" ht="16.5" customHeight="1">
      <c r="A30" s="78"/>
      <c r="B30" s="78"/>
      <c r="C30" s="76"/>
      <c r="D30" s="77"/>
      <c r="E30" s="77"/>
      <c r="F30" s="82">
        <f t="shared" si="1"/>
        <v>-1374.96</v>
      </c>
    </row>
    <row r="31" spans="1:6" ht="16.5" customHeight="1">
      <c r="A31" s="78"/>
      <c r="B31" s="78"/>
      <c r="C31" s="76"/>
      <c r="D31" s="77"/>
      <c r="E31" s="77"/>
      <c r="F31" s="82">
        <f t="shared" si="1"/>
        <v>-1374.96</v>
      </c>
    </row>
    <row r="32" spans="1:6" ht="16.5" customHeight="1">
      <c r="A32" s="78"/>
      <c r="B32" s="78"/>
      <c r="C32" s="76"/>
      <c r="D32" s="77"/>
      <c r="E32" s="77"/>
      <c r="F32" s="82">
        <f t="shared" si="1"/>
        <v>-1374.96</v>
      </c>
    </row>
    <row r="33" spans="1:6" ht="16.5" customHeight="1">
      <c r="A33" s="78"/>
      <c r="B33" s="78"/>
      <c r="C33" s="76"/>
      <c r="D33" s="77"/>
      <c r="E33" s="77"/>
      <c r="F33" s="82">
        <f t="shared" si="1"/>
        <v>-1374.96</v>
      </c>
    </row>
    <row r="34" spans="1:6" ht="16.5" customHeight="1">
      <c r="A34" s="78"/>
      <c r="B34" s="78"/>
      <c r="C34" s="76"/>
      <c r="D34" s="77"/>
      <c r="E34" s="77"/>
      <c r="F34" s="82">
        <f t="shared" si="1"/>
        <v>-1374.96</v>
      </c>
    </row>
    <row r="35" spans="1:6" ht="16.5" customHeight="1">
      <c r="A35" s="78"/>
      <c r="B35" s="78"/>
      <c r="C35" s="76"/>
      <c r="D35" s="77"/>
      <c r="E35" s="77"/>
      <c r="F35" s="82">
        <f t="shared" si="1"/>
        <v>-1374.96</v>
      </c>
    </row>
    <row r="36" spans="1:6" ht="16.5" customHeight="1">
      <c r="A36" s="78"/>
      <c r="B36" s="78"/>
      <c r="C36" s="76"/>
      <c r="D36" s="77"/>
      <c r="E36" s="77"/>
      <c r="F36" s="82">
        <f t="shared" si="1"/>
        <v>-1374.96</v>
      </c>
    </row>
    <row r="37" spans="1:6" ht="16.5" customHeight="1">
      <c r="A37" s="78"/>
      <c r="B37" s="78"/>
      <c r="C37" s="76"/>
      <c r="D37" s="77"/>
      <c r="E37" s="77"/>
      <c r="F37" s="82">
        <f t="shared" si="1"/>
        <v>-1374.96</v>
      </c>
    </row>
    <row r="38" spans="1:6" ht="16.5" customHeight="1">
      <c r="A38" s="78"/>
      <c r="B38" s="78"/>
      <c r="C38" s="76"/>
      <c r="D38" s="77"/>
      <c r="E38" s="77"/>
      <c r="F38" s="82">
        <f t="shared" si="1"/>
        <v>-1374.96</v>
      </c>
    </row>
    <row r="39" spans="1:6" ht="16.5" customHeight="1">
      <c r="A39" s="78"/>
      <c r="B39" s="78"/>
      <c r="C39" s="76"/>
      <c r="D39" s="77"/>
      <c r="E39" s="77"/>
      <c r="F39" s="82">
        <f t="shared" si="1"/>
        <v>-1374.96</v>
      </c>
    </row>
    <row r="40" spans="1:6" ht="16.5" customHeight="1">
      <c r="A40" s="78"/>
      <c r="B40" s="78"/>
      <c r="C40" s="76"/>
      <c r="D40" s="77"/>
      <c r="E40" s="77"/>
      <c r="F40" s="82">
        <f t="shared" si="1"/>
        <v>-1374.96</v>
      </c>
    </row>
    <row r="41" spans="1:6" ht="16.5" customHeight="1">
      <c r="A41" s="78"/>
      <c r="B41" s="78"/>
      <c r="C41" s="76"/>
      <c r="D41" s="77"/>
      <c r="E41" s="77"/>
      <c r="F41" s="82">
        <f t="shared" si="1"/>
        <v>-1374.96</v>
      </c>
    </row>
    <row r="42" spans="1:6" ht="16.5" customHeight="1">
      <c r="A42" s="78"/>
      <c r="B42" s="78"/>
      <c r="C42" s="76"/>
      <c r="D42" s="77"/>
      <c r="E42" s="77"/>
      <c r="F42" s="82">
        <f t="shared" si="1"/>
        <v>-1374.96</v>
      </c>
    </row>
    <row r="43" spans="1:6" ht="16.5" customHeight="1">
      <c r="A43" s="78"/>
      <c r="B43" s="78"/>
      <c r="C43" s="76"/>
      <c r="D43" s="77"/>
      <c r="E43" s="77"/>
      <c r="F43" s="82">
        <f t="shared" si="1"/>
        <v>-1374.96</v>
      </c>
    </row>
    <row r="44" spans="1:6" ht="16.5" customHeight="1">
      <c r="A44" s="78"/>
      <c r="B44" s="78"/>
      <c r="C44" s="76"/>
      <c r="D44" s="77"/>
      <c r="E44" s="77"/>
      <c r="F44" s="82">
        <f t="shared" si="1"/>
        <v>-1374.96</v>
      </c>
    </row>
    <row r="45" spans="1:6" ht="16.5" customHeight="1">
      <c r="A45" s="78"/>
      <c r="B45" s="78"/>
      <c r="C45" s="76"/>
      <c r="D45" s="77"/>
      <c r="E45" s="77"/>
      <c r="F45" s="82">
        <f t="shared" si="1"/>
        <v>-1374.96</v>
      </c>
    </row>
    <row r="46" spans="1:6" ht="16.5" customHeight="1">
      <c r="A46" s="78"/>
      <c r="B46" s="78"/>
      <c r="C46" s="76"/>
      <c r="D46" s="77"/>
      <c r="E46" s="77"/>
      <c r="F46" s="82">
        <f t="shared" si="1"/>
        <v>-1374.96</v>
      </c>
    </row>
    <row r="47" spans="1:6" ht="16.5" customHeight="1">
      <c r="A47" s="215" t="s">
        <v>49</v>
      </c>
      <c r="B47" s="216"/>
      <c r="C47" s="217"/>
      <c r="D47" s="83">
        <f>SUM(D5:D46)</f>
        <v>1374.96</v>
      </c>
      <c r="E47" s="83">
        <f>SUM(E5:E46)</f>
        <v>0</v>
      </c>
      <c r="F47" s="82"/>
    </row>
    <row r="48" spans="1:6" ht="16.5" customHeight="1">
      <c r="A48" s="221" t="s">
        <v>52</v>
      </c>
      <c r="B48" s="222"/>
      <c r="C48" s="223"/>
      <c r="D48" s="218">
        <f>SUM(E47-D47)</f>
        <v>-1374.96</v>
      </c>
      <c r="E48" s="219"/>
      <c r="F48" s="220"/>
    </row>
  </sheetData>
  <sheetProtection selectLockedCells="1"/>
  <mergeCells count="5">
    <mergeCell ref="A1:F1"/>
    <mergeCell ref="A4:E4"/>
    <mergeCell ref="A47:C47"/>
    <mergeCell ref="A48:C48"/>
    <mergeCell ref="D48:F48"/>
  </mergeCells>
  <pageMargins left="0.78740157499999996" right="0.78740157499999996" top="0.984251969" bottom="0.984251969" header="0.4921259845" footer="0.4921259845"/>
  <pageSetup paperSize="9" scale="85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8"/>
  <sheetViews>
    <sheetView view="pageBreakPreview" zoomScale="130" zoomScaleNormal="100" zoomScaleSheetLayoutView="130" workbookViewId="0">
      <selection activeCell="D5" sqref="D5:E13"/>
    </sheetView>
  </sheetViews>
  <sheetFormatPr baseColWidth="10" defaultRowHeight="13"/>
  <cols>
    <col min="1" max="1" width="11.5" style="16" customWidth="1"/>
    <col min="2" max="2" width="38.5" style="16" customWidth="1"/>
    <col min="3" max="3" width="17.5" style="16" customWidth="1"/>
    <col min="4" max="6" width="11.1640625" style="16" customWidth="1"/>
    <col min="7" max="16384" width="10.83203125" style="16"/>
  </cols>
  <sheetData>
    <row r="1" spans="1:8" ht="31.5" customHeight="1">
      <c r="A1" s="210" t="s">
        <v>53</v>
      </c>
      <c r="B1" s="210"/>
      <c r="C1" s="211"/>
      <c r="D1" s="211"/>
      <c r="E1" s="211"/>
      <c r="F1" s="211"/>
    </row>
    <row r="2" spans="1:8" ht="14" thickBot="1">
      <c r="A2"/>
      <c r="B2"/>
      <c r="C2"/>
      <c r="D2"/>
      <c r="E2"/>
      <c r="F2"/>
    </row>
    <row r="3" spans="1:8" ht="16.5" customHeight="1" thickBot="1">
      <c r="A3" s="79" t="s">
        <v>1</v>
      </c>
      <c r="B3" s="79" t="s">
        <v>2</v>
      </c>
      <c r="C3" s="79" t="s">
        <v>47</v>
      </c>
      <c r="D3" s="80" t="s">
        <v>5</v>
      </c>
      <c r="E3" s="80" t="s">
        <v>3</v>
      </c>
      <c r="F3" s="80" t="s">
        <v>4</v>
      </c>
      <c r="H3" s="74"/>
    </row>
    <row r="4" spans="1:8" ht="16.5" customHeight="1">
      <c r="A4" s="224" t="s">
        <v>121</v>
      </c>
      <c r="B4" s="225"/>
      <c r="C4" s="225"/>
      <c r="D4" s="125"/>
      <c r="E4" s="88">
        <v>2.46</v>
      </c>
      <c r="F4" s="84">
        <v>2.46</v>
      </c>
      <c r="H4" s="74"/>
    </row>
    <row r="5" spans="1:8" ht="16.5" customHeight="1">
      <c r="A5" s="75">
        <v>45173</v>
      </c>
      <c r="B5" s="95" t="s">
        <v>66</v>
      </c>
      <c r="C5" s="76"/>
      <c r="D5" s="231"/>
      <c r="E5" s="231">
        <v>1500</v>
      </c>
      <c r="F5" s="82">
        <f>F4-D5+E5</f>
        <v>1502.46</v>
      </c>
    </row>
    <row r="6" spans="1:8" ht="16.5" customHeight="1">
      <c r="A6" s="75">
        <v>45261</v>
      </c>
      <c r="B6" s="95" t="s">
        <v>101</v>
      </c>
      <c r="C6" s="76"/>
      <c r="D6" s="231"/>
      <c r="E6" s="231">
        <v>2000</v>
      </c>
      <c r="F6" s="82">
        <f t="shared" ref="F6:F25" si="0">F5-D6+E6</f>
        <v>3502.46</v>
      </c>
    </row>
    <row r="7" spans="1:8" ht="16.5" customHeight="1">
      <c r="A7" s="75">
        <v>45299</v>
      </c>
      <c r="B7" s="95" t="s">
        <v>122</v>
      </c>
      <c r="C7" s="76"/>
      <c r="D7" s="231"/>
      <c r="E7" s="231">
        <v>4000</v>
      </c>
      <c r="F7" s="82">
        <f t="shared" si="0"/>
        <v>7502.46</v>
      </c>
    </row>
    <row r="8" spans="1:8" ht="16.5" customHeight="1">
      <c r="A8" s="75">
        <v>45369</v>
      </c>
      <c r="B8" s="95" t="s">
        <v>152</v>
      </c>
      <c r="C8" s="76"/>
      <c r="D8" s="231"/>
      <c r="E8" s="231">
        <v>1000</v>
      </c>
      <c r="F8" s="82">
        <f t="shared" si="0"/>
        <v>8502.4599999999991</v>
      </c>
    </row>
    <row r="9" spans="1:8" ht="16.5" customHeight="1">
      <c r="A9" s="75">
        <v>45454</v>
      </c>
      <c r="B9" s="105" t="s">
        <v>206</v>
      </c>
      <c r="C9" s="76"/>
      <c r="D9" s="231">
        <v>100</v>
      </c>
      <c r="E9" s="231"/>
      <c r="F9" s="82">
        <f t="shared" si="0"/>
        <v>8402.4599999999991</v>
      </c>
    </row>
    <row r="10" spans="1:8" ht="16.5" customHeight="1">
      <c r="A10" s="75">
        <v>45527</v>
      </c>
      <c r="B10" s="95" t="s">
        <v>207</v>
      </c>
      <c r="C10" s="76"/>
      <c r="D10" s="231">
        <v>100</v>
      </c>
      <c r="E10" s="231"/>
      <c r="F10" s="82">
        <f t="shared" si="0"/>
        <v>8302.4599999999991</v>
      </c>
    </row>
    <row r="11" spans="1:8" ht="16.5" customHeight="1">
      <c r="A11" s="75">
        <v>45533</v>
      </c>
      <c r="B11" s="95" t="s">
        <v>210</v>
      </c>
      <c r="C11" s="76"/>
      <c r="D11" s="231"/>
      <c r="E11" s="231">
        <v>497.54</v>
      </c>
      <c r="F11" s="82">
        <f t="shared" si="0"/>
        <v>8800</v>
      </c>
    </row>
    <row r="12" spans="1:8" ht="16.5" customHeight="1">
      <c r="A12" s="75"/>
      <c r="B12" s="75"/>
      <c r="C12" s="76"/>
      <c r="D12" s="231"/>
      <c r="E12" s="231"/>
      <c r="F12" s="82">
        <f t="shared" si="0"/>
        <v>8800</v>
      </c>
    </row>
    <row r="13" spans="1:8" ht="16.5" customHeight="1">
      <c r="A13" s="75"/>
      <c r="B13" s="75"/>
      <c r="C13" s="76"/>
      <c r="D13" s="231"/>
      <c r="E13" s="231"/>
      <c r="F13" s="82">
        <f t="shared" si="0"/>
        <v>8800</v>
      </c>
    </row>
    <row r="14" spans="1:8" ht="16.5" customHeight="1">
      <c r="A14" s="75"/>
      <c r="B14" s="75"/>
      <c r="C14" s="76"/>
      <c r="D14" s="77"/>
      <c r="E14" s="77"/>
      <c r="F14" s="82">
        <f t="shared" si="0"/>
        <v>8800</v>
      </c>
    </row>
    <row r="15" spans="1:8" ht="16.5" customHeight="1">
      <c r="A15" s="75"/>
      <c r="B15" s="75"/>
      <c r="C15" s="76"/>
      <c r="D15" s="77"/>
      <c r="E15" s="77"/>
      <c r="F15" s="82">
        <f t="shared" si="0"/>
        <v>8800</v>
      </c>
    </row>
    <row r="16" spans="1:8" ht="16.5" customHeight="1">
      <c r="A16" s="75"/>
      <c r="B16" s="75"/>
      <c r="C16" s="76"/>
      <c r="D16" s="77"/>
      <c r="E16" s="77"/>
      <c r="F16" s="82">
        <f t="shared" si="0"/>
        <v>8800</v>
      </c>
    </row>
    <row r="17" spans="1:6" ht="16.5" customHeight="1">
      <c r="A17" s="75"/>
      <c r="B17" s="75"/>
      <c r="C17" s="76"/>
      <c r="D17" s="77"/>
      <c r="E17" s="77"/>
      <c r="F17" s="82">
        <f t="shared" si="0"/>
        <v>8800</v>
      </c>
    </row>
    <row r="18" spans="1:6" ht="16.5" customHeight="1">
      <c r="A18" s="75"/>
      <c r="B18" s="75"/>
      <c r="C18" s="76"/>
      <c r="D18" s="77"/>
      <c r="E18" s="77"/>
      <c r="F18" s="82">
        <f t="shared" si="0"/>
        <v>8800</v>
      </c>
    </row>
    <row r="19" spans="1:6" ht="16.5" customHeight="1">
      <c r="A19" s="75"/>
      <c r="B19" s="75"/>
      <c r="C19" s="76"/>
      <c r="D19" s="77"/>
      <c r="E19" s="77"/>
      <c r="F19" s="82">
        <f t="shared" si="0"/>
        <v>8800</v>
      </c>
    </row>
    <row r="20" spans="1:6" ht="16.5" customHeight="1">
      <c r="A20" s="75"/>
      <c r="B20" s="75"/>
      <c r="C20" s="76"/>
      <c r="D20" s="77"/>
      <c r="E20" s="77"/>
      <c r="F20" s="82">
        <f t="shared" si="0"/>
        <v>8800</v>
      </c>
    </row>
    <row r="21" spans="1:6" ht="16.5" customHeight="1">
      <c r="A21" s="75"/>
      <c r="B21" s="75"/>
      <c r="C21" s="76"/>
      <c r="D21" s="77"/>
      <c r="E21" s="77"/>
      <c r="F21" s="82">
        <f t="shared" si="0"/>
        <v>8800</v>
      </c>
    </row>
    <row r="22" spans="1:6" ht="16.5" customHeight="1">
      <c r="A22" s="75"/>
      <c r="B22" s="75"/>
      <c r="C22" s="76"/>
      <c r="D22" s="77"/>
      <c r="E22" s="77"/>
      <c r="F22" s="82">
        <f t="shared" si="0"/>
        <v>8800</v>
      </c>
    </row>
    <row r="23" spans="1:6" ht="16.5" customHeight="1">
      <c r="A23" s="75"/>
      <c r="B23" s="75"/>
      <c r="C23" s="76"/>
      <c r="D23" s="77"/>
      <c r="E23" s="77"/>
      <c r="F23" s="82">
        <f t="shared" si="0"/>
        <v>8800</v>
      </c>
    </row>
    <row r="24" spans="1:6" ht="16.5" customHeight="1">
      <c r="A24" s="78"/>
      <c r="B24" s="78"/>
      <c r="C24" s="76"/>
      <c r="D24" s="77"/>
      <c r="E24" s="77"/>
      <c r="F24" s="82">
        <f t="shared" si="0"/>
        <v>8800</v>
      </c>
    </row>
    <row r="25" spans="1:6" ht="16.5" customHeight="1">
      <c r="A25" s="78"/>
      <c r="B25" s="78"/>
      <c r="C25" s="76"/>
      <c r="D25" s="77"/>
      <c r="E25" s="77"/>
      <c r="F25" s="82">
        <f t="shared" si="0"/>
        <v>8800</v>
      </c>
    </row>
    <row r="26" spans="1:6" ht="16.5" customHeight="1">
      <c r="A26" s="78"/>
      <c r="B26" s="78"/>
      <c r="C26" s="76"/>
      <c r="D26" s="77"/>
      <c r="E26" s="77"/>
      <c r="F26" s="82">
        <f>F25-D26+E26</f>
        <v>8800</v>
      </c>
    </row>
    <row r="27" spans="1:6" ht="16.5" customHeight="1">
      <c r="A27" s="78"/>
      <c r="B27" s="78"/>
      <c r="C27" s="76"/>
      <c r="D27" s="77"/>
      <c r="E27" s="77"/>
      <c r="F27" s="82">
        <f>F26-D27+E27</f>
        <v>8800</v>
      </c>
    </row>
    <row r="28" spans="1:6" ht="16.5" customHeight="1">
      <c r="A28" s="78"/>
      <c r="B28" s="78"/>
      <c r="C28" s="76"/>
      <c r="D28" s="77"/>
      <c r="E28" s="77"/>
      <c r="F28" s="82">
        <f t="shared" ref="F28:F46" si="1">F27-D28+E28</f>
        <v>8800</v>
      </c>
    </row>
    <row r="29" spans="1:6" ht="16.5" customHeight="1">
      <c r="A29" s="78"/>
      <c r="B29" s="78"/>
      <c r="C29" s="76"/>
      <c r="D29" s="77"/>
      <c r="E29" s="77"/>
      <c r="F29" s="82">
        <f t="shared" si="1"/>
        <v>8800</v>
      </c>
    </row>
    <row r="30" spans="1:6" ht="16.5" customHeight="1">
      <c r="A30" s="78"/>
      <c r="B30" s="78"/>
      <c r="C30" s="76"/>
      <c r="D30" s="77"/>
      <c r="E30" s="77"/>
      <c r="F30" s="82">
        <f t="shared" si="1"/>
        <v>8800</v>
      </c>
    </row>
    <row r="31" spans="1:6" ht="16.5" customHeight="1">
      <c r="A31" s="78"/>
      <c r="B31" s="78"/>
      <c r="C31" s="76"/>
      <c r="D31" s="77"/>
      <c r="E31" s="77"/>
      <c r="F31" s="82">
        <f t="shared" si="1"/>
        <v>8800</v>
      </c>
    </row>
    <row r="32" spans="1:6" ht="16.5" customHeight="1">
      <c r="A32" s="78"/>
      <c r="B32" s="78"/>
      <c r="C32" s="76"/>
      <c r="D32" s="77"/>
      <c r="E32" s="77"/>
      <c r="F32" s="82">
        <f t="shared" si="1"/>
        <v>8800</v>
      </c>
    </row>
    <row r="33" spans="1:6" ht="16.5" customHeight="1">
      <c r="A33" s="78"/>
      <c r="B33" s="78"/>
      <c r="C33" s="76"/>
      <c r="D33" s="77"/>
      <c r="E33" s="77"/>
      <c r="F33" s="82">
        <f t="shared" si="1"/>
        <v>8800</v>
      </c>
    </row>
    <row r="34" spans="1:6" ht="16.5" customHeight="1">
      <c r="A34" s="78"/>
      <c r="B34" s="78"/>
      <c r="C34" s="76"/>
      <c r="D34" s="77"/>
      <c r="E34" s="77"/>
      <c r="F34" s="82">
        <f t="shared" si="1"/>
        <v>8800</v>
      </c>
    </row>
    <row r="35" spans="1:6" ht="16.5" customHeight="1">
      <c r="A35" s="78"/>
      <c r="B35" s="78"/>
      <c r="C35" s="76"/>
      <c r="D35" s="77"/>
      <c r="E35" s="77"/>
      <c r="F35" s="82">
        <f t="shared" si="1"/>
        <v>8800</v>
      </c>
    </row>
    <row r="36" spans="1:6" ht="16.5" customHeight="1">
      <c r="A36" s="78"/>
      <c r="B36" s="78"/>
      <c r="C36" s="76"/>
      <c r="D36" s="77"/>
      <c r="E36" s="77"/>
      <c r="F36" s="82">
        <f t="shared" si="1"/>
        <v>8800</v>
      </c>
    </row>
    <row r="37" spans="1:6" ht="16.5" customHeight="1">
      <c r="A37" s="78"/>
      <c r="B37" s="78"/>
      <c r="C37" s="76"/>
      <c r="D37" s="77"/>
      <c r="E37" s="77"/>
      <c r="F37" s="82">
        <f t="shared" si="1"/>
        <v>8800</v>
      </c>
    </row>
    <row r="38" spans="1:6" ht="16.5" customHeight="1">
      <c r="A38" s="78"/>
      <c r="B38" s="78"/>
      <c r="C38" s="76"/>
      <c r="D38" s="77"/>
      <c r="E38" s="77"/>
      <c r="F38" s="82">
        <f t="shared" si="1"/>
        <v>8800</v>
      </c>
    </row>
    <row r="39" spans="1:6" ht="16.5" customHeight="1">
      <c r="A39" s="78"/>
      <c r="B39" s="78"/>
      <c r="C39" s="76"/>
      <c r="D39" s="77"/>
      <c r="E39" s="77"/>
      <c r="F39" s="82">
        <f t="shared" si="1"/>
        <v>8800</v>
      </c>
    </row>
    <row r="40" spans="1:6" ht="16.5" customHeight="1">
      <c r="A40" s="78"/>
      <c r="B40" s="78"/>
      <c r="C40" s="76"/>
      <c r="D40" s="77"/>
      <c r="E40" s="77"/>
      <c r="F40" s="82">
        <f t="shared" si="1"/>
        <v>8800</v>
      </c>
    </row>
    <row r="41" spans="1:6" ht="16.5" customHeight="1">
      <c r="A41" s="78"/>
      <c r="B41" s="78"/>
      <c r="C41" s="76"/>
      <c r="D41" s="77"/>
      <c r="E41" s="77"/>
      <c r="F41" s="82">
        <f t="shared" si="1"/>
        <v>8800</v>
      </c>
    </row>
    <row r="42" spans="1:6" ht="16.5" customHeight="1">
      <c r="A42" s="78"/>
      <c r="B42" s="78"/>
      <c r="C42" s="76"/>
      <c r="D42" s="77"/>
      <c r="E42" s="77"/>
      <c r="F42" s="82">
        <f t="shared" si="1"/>
        <v>8800</v>
      </c>
    </row>
    <row r="43" spans="1:6" ht="16.5" customHeight="1">
      <c r="A43" s="78"/>
      <c r="B43" s="78"/>
      <c r="C43" s="76"/>
      <c r="D43" s="77"/>
      <c r="E43" s="77"/>
      <c r="F43" s="82">
        <f t="shared" si="1"/>
        <v>8800</v>
      </c>
    </row>
    <row r="44" spans="1:6" ht="16.5" customHeight="1">
      <c r="A44" s="78"/>
      <c r="B44" s="78"/>
      <c r="C44" s="76"/>
      <c r="D44" s="77"/>
      <c r="E44" s="77"/>
      <c r="F44" s="82">
        <f t="shared" si="1"/>
        <v>8800</v>
      </c>
    </row>
    <row r="45" spans="1:6" ht="16.5" customHeight="1">
      <c r="A45" s="78"/>
      <c r="B45" s="78"/>
      <c r="C45" s="76"/>
      <c r="D45" s="77"/>
      <c r="E45" s="77"/>
      <c r="F45" s="82">
        <f t="shared" si="1"/>
        <v>8800</v>
      </c>
    </row>
    <row r="46" spans="1:6" ht="16.5" customHeight="1">
      <c r="A46" s="78"/>
      <c r="B46" s="78"/>
      <c r="C46" s="76"/>
      <c r="D46" s="77"/>
      <c r="E46" s="77"/>
      <c r="F46" s="82">
        <f t="shared" si="1"/>
        <v>8800</v>
      </c>
    </row>
    <row r="47" spans="1:6" ht="16.5" customHeight="1">
      <c r="A47" s="215" t="s">
        <v>49</v>
      </c>
      <c r="B47" s="216"/>
      <c r="C47" s="217"/>
      <c r="D47" s="83">
        <f>SUM(D5:D46)</f>
        <v>200</v>
      </c>
      <c r="E47" s="83">
        <f>SUM(E4:E46)</f>
        <v>9000</v>
      </c>
      <c r="F47" s="82"/>
    </row>
    <row r="48" spans="1:6" ht="16.5" customHeight="1">
      <c r="A48" s="221" t="s">
        <v>54</v>
      </c>
      <c r="B48" s="222"/>
      <c r="C48" s="223"/>
      <c r="D48" s="218">
        <f>SUM(E47-D47)</f>
        <v>8800</v>
      </c>
      <c r="E48" s="219"/>
      <c r="F48" s="220"/>
    </row>
  </sheetData>
  <sheetProtection selectLockedCells="1"/>
  <mergeCells count="5">
    <mergeCell ref="A1:F1"/>
    <mergeCell ref="A47:C47"/>
    <mergeCell ref="A48:C48"/>
    <mergeCell ref="D48:F48"/>
    <mergeCell ref="A4:C4"/>
  </mergeCells>
  <pageMargins left="0.78740157499999996" right="0.78740157499999996" top="0.984251969" bottom="0.984251969" header="0.4921259845" footer="0.4921259845"/>
  <pageSetup paperSize="9" scale="85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79"/>
  <sheetViews>
    <sheetView view="pageBreakPreview" zoomScale="130" zoomScaleNormal="100" zoomScaleSheetLayoutView="130" workbookViewId="0">
      <selection activeCell="E5" sqref="D5:E76"/>
    </sheetView>
  </sheetViews>
  <sheetFormatPr baseColWidth="10" defaultRowHeight="13"/>
  <cols>
    <col min="1" max="1" width="11.5" style="16" customWidth="1"/>
    <col min="2" max="2" width="38.5" style="16" customWidth="1"/>
    <col min="3" max="3" width="17.5" style="16" customWidth="1"/>
    <col min="4" max="6" width="11.1640625" style="16" customWidth="1"/>
    <col min="7" max="16384" width="10.83203125" style="16"/>
  </cols>
  <sheetData>
    <row r="1" spans="1:8" ht="31.5" customHeight="1">
      <c r="A1" s="210" t="s">
        <v>56</v>
      </c>
      <c r="B1" s="210"/>
      <c r="C1" s="211"/>
      <c r="D1" s="211"/>
      <c r="E1" s="211"/>
      <c r="F1" s="211"/>
    </row>
    <row r="2" spans="1:8" ht="14" thickBot="1">
      <c r="A2"/>
      <c r="B2"/>
      <c r="C2"/>
      <c r="D2"/>
      <c r="E2"/>
      <c r="F2"/>
    </row>
    <row r="3" spans="1:8" ht="16.5" customHeight="1" thickBot="1">
      <c r="A3" s="79" t="s">
        <v>1</v>
      </c>
      <c r="B3" s="79" t="s">
        <v>2</v>
      </c>
      <c r="C3" s="79" t="s">
        <v>47</v>
      </c>
      <c r="D3" s="80" t="s">
        <v>5</v>
      </c>
      <c r="E3" s="80" t="s">
        <v>3</v>
      </c>
      <c r="F3" s="80" t="s">
        <v>4</v>
      </c>
      <c r="H3" s="74"/>
    </row>
    <row r="4" spans="1:8" ht="16.5" customHeight="1">
      <c r="A4" s="224"/>
      <c r="B4" s="225"/>
      <c r="C4" s="225"/>
      <c r="D4" s="225"/>
      <c r="E4" s="226"/>
      <c r="F4" s="84"/>
      <c r="H4" s="74"/>
    </row>
    <row r="5" spans="1:8" ht="16.5" customHeight="1">
      <c r="A5" s="75">
        <v>45175</v>
      </c>
      <c r="B5" s="98" t="s">
        <v>68</v>
      </c>
      <c r="C5" s="76"/>
      <c r="D5" s="231">
        <v>197.9</v>
      </c>
      <c r="E5" s="231"/>
      <c r="F5" s="82">
        <f>F4-D5+E5</f>
        <v>-197.9</v>
      </c>
    </row>
    <row r="6" spans="1:8" ht="16.5" customHeight="1">
      <c r="A6" s="75">
        <v>45184</v>
      </c>
      <c r="B6" s="98" t="s">
        <v>69</v>
      </c>
      <c r="C6" s="76"/>
      <c r="D6" s="231">
        <v>19.989999999999998</v>
      </c>
      <c r="E6" s="231"/>
      <c r="F6" s="82">
        <f>F5-D6+E6</f>
        <v>-217.89000000000001</v>
      </c>
    </row>
    <row r="7" spans="1:8" ht="16.5" customHeight="1">
      <c r="A7" s="75">
        <v>45194</v>
      </c>
      <c r="B7" s="95" t="s">
        <v>76</v>
      </c>
      <c r="C7" s="76"/>
      <c r="D7" s="231">
        <v>296.57</v>
      </c>
      <c r="E7" s="231"/>
      <c r="F7" s="82">
        <f>F6-D7+E7</f>
        <v>-514.46</v>
      </c>
    </row>
    <row r="8" spans="1:8" ht="16.5" customHeight="1">
      <c r="A8" s="75">
        <v>45194</v>
      </c>
      <c r="B8" s="98" t="s">
        <v>77</v>
      </c>
      <c r="C8" s="76"/>
      <c r="D8" s="231">
        <v>239.81</v>
      </c>
      <c r="E8" s="231"/>
      <c r="F8" s="82">
        <f t="shared" ref="F8:F75" si="0">F7-D8+E8</f>
        <v>-754.27</v>
      </c>
    </row>
    <row r="9" spans="1:8" ht="16.5" customHeight="1">
      <c r="A9" s="75">
        <v>45197</v>
      </c>
      <c r="B9" s="97" t="s">
        <v>74</v>
      </c>
      <c r="C9" s="76"/>
      <c r="D9" s="231">
        <v>67.5</v>
      </c>
      <c r="E9" s="231"/>
      <c r="F9" s="82">
        <f t="shared" si="0"/>
        <v>-821.77</v>
      </c>
    </row>
    <row r="10" spans="1:8" ht="16.5" customHeight="1">
      <c r="A10" s="75">
        <v>45201</v>
      </c>
      <c r="B10" s="111" t="s">
        <v>75</v>
      </c>
      <c r="C10" s="76"/>
      <c r="D10" s="231">
        <v>67</v>
      </c>
      <c r="E10" s="231"/>
      <c r="F10" s="82">
        <f t="shared" si="0"/>
        <v>-888.77</v>
      </c>
    </row>
    <row r="11" spans="1:8" ht="16.5" customHeight="1">
      <c r="A11" s="75">
        <v>45201</v>
      </c>
      <c r="B11" s="97" t="s">
        <v>78</v>
      </c>
      <c r="C11" s="76"/>
      <c r="D11" s="231">
        <v>1.99</v>
      </c>
      <c r="E11" s="231"/>
      <c r="F11" s="82">
        <f t="shared" si="0"/>
        <v>-890.76</v>
      </c>
    </row>
    <row r="12" spans="1:8" ht="16.5" customHeight="1">
      <c r="A12" s="109">
        <v>45204</v>
      </c>
      <c r="B12" s="111" t="s">
        <v>83</v>
      </c>
      <c r="C12" s="111"/>
      <c r="D12" s="234"/>
      <c r="E12" s="231">
        <v>348.09</v>
      </c>
      <c r="F12" s="82">
        <f t="shared" si="0"/>
        <v>-542.67000000000007</v>
      </c>
    </row>
    <row r="13" spans="1:8" ht="16.5" customHeight="1">
      <c r="A13" s="109">
        <v>45208</v>
      </c>
      <c r="B13" s="118" t="s">
        <v>85</v>
      </c>
      <c r="C13" s="111"/>
      <c r="D13" s="234">
        <v>108.28</v>
      </c>
      <c r="E13" s="231"/>
      <c r="F13" s="82">
        <f t="shared" si="0"/>
        <v>-650.95000000000005</v>
      </c>
    </row>
    <row r="14" spans="1:8" ht="16.5" customHeight="1">
      <c r="A14" s="109">
        <v>45209</v>
      </c>
      <c r="B14" s="111" t="s">
        <v>87</v>
      </c>
      <c r="C14" s="111"/>
      <c r="D14" s="234">
        <v>114</v>
      </c>
      <c r="E14" s="231"/>
      <c r="F14" s="82">
        <f t="shared" si="0"/>
        <v>-764.95</v>
      </c>
    </row>
    <row r="15" spans="1:8" ht="16.5" customHeight="1">
      <c r="A15" s="99">
        <v>45215</v>
      </c>
      <c r="B15" s="98" t="s">
        <v>69</v>
      </c>
      <c r="C15" s="116"/>
      <c r="D15" s="234">
        <v>19.989999999999998</v>
      </c>
      <c r="E15" s="231"/>
      <c r="F15" s="82">
        <f t="shared" si="0"/>
        <v>-784.94</v>
      </c>
    </row>
    <row r="16" spans="1:8" ht="16.5" customHeight="1">
      <c r="A16" s="75">
        <v>45230</v>
      </c>
      <c r="B16" s="97" t="s">
        <v>78</v>
      </c>
      <c r="C16" s="111"/>
      <c r="D16" s="234">
        <v>1.99</v>
      </c>
      <c r="E16" s="231"/>
      <c r="F16" s="82">
        <f t="shared" si="0"/>
        <v>-786.93000000000006</v>
      </c>
    </row>
    <row r="17" spans="1:6" ht="16.5" customHeight="1">
      <c r="A17" s="75">
        <v>45237</v>
      </c>
      <c r="B17" s="95" t="s">
        <v>99</v>
      </c>
      <c r="C17" s="76"/>
      <c r="D17" s="231">
        <v>34.200000000000003</v>
      </c>
      <c r="E17" s="231"/>
      <c r="F17" s="82">
        <f t="shared" si="0"/>
        <v>-821.13000000000011</v>
      </c>
    </row>
    <row r="18" spans="1:6" ht="16.5" customHeight="1">
      <c r="A18" s="126">
        <v>45245</v>
      </c>
      <c r="B18" s="127" t="s">
        <v>97</v>
      </c>
      <c r="C18" s="111"/>
      <c r="D18" s="234">
        <v>150</v>
      </c>
      <c r="E18" s="231"/>
      <c r="F18" s="82">
        <f t="shared" si="0"/>
        <v>-971.13000000000011</v>
      </c>
    </row>
    <row r="19" spans="1:6" ht="16.5" customHeight="1">
      <c r="A19" s="109">
        <v>45245</v>
      </c>
      <c r="B19" s="127" t="s">
        <v>98</v>
      </c>
      <c r="C19" s="111"/>
      <c r="D19" s="234">
        <v>885</v>
      </c>
      <c r="E19" s="234"/>
      <c r="F19" s="82">
        <f t="shared" si="0"/>
        <v>-1856.13</v>
      </c>
    </row>
    <row r="20" spans="1:6" ht="16.5" customHeight="1">
      <c r="A20" s="99">
        <v>45245</v>
      </c>
      <c r="B20" s="98" t="s">
        <v>69</v>
      </c>
      <c r="C20" s="111"/>
      <c r="D20" s="234">
        <v>19.989999999999998</v>
      </c>
      <c r="E20" s="231"/>
      <c r="F20" s="82">
        <f t="shared" si="0"/>
        <v>-1876.1200000000001</v>
      </c>
    </row>
    <row r="21" spans="1:6" ht="16.5" customHeight="1">
      <c r="A21" s="75">
        <v>45261</v>
      </c>
      <c r="B21" s="97" t="s">
        <v>78</v>
      </c>
      <c r="C21" s="116"/>
      <c r="D21" s="234">
        <v>1.99</v>
      </c>
      <c r="E21" s="231"/>
      <c r="F21" s="82">
        <f t="shared" si="0"/>
        <v>-1878.1100000000001</v>
      </c>
    </row>
    <row r="22" spans="1:6" ht="16.5" customHeight="1">
      <c r="A22" s="75">
        <v>45264</v>
      </c>
      <c r="B22" s="95" t="s">
        <v>104</v>
      </c>
      <c r="C22" s="76"/>
      <c r="D22" s="233">
        <v>54.35</v>
      </c>
      <c r="E22" s="231"/>
      <c r="F22" s="82">
        <f t="shared" si="0"/>
        <v>-1932.46</v>
      </c>
    </row>
    <row r="23" spans="1:6" ht="16.5" customHeight="1">
      <c r="A23" s="75">
        <v>45264</v>
      </c>
      <c r="B23" s="95" t="s">
        <v>105</v>
      </c>
      <c r="C23" s="96"/>
      <c r="D23" s="231">
        <v>46.4</v>
      </c>
      <c r="E23" s="231"/>
      <c r="F23" s="82">
        <f t="shared" si="0"/>
        <v>-1978.8600000000001</v>
      </c>
    </row>
    <row r="24" spans="1:6" ht="16.5" customHeight="1">
      <c r="A24" s="75">
        <v>45264</v>
      </c>
      <c r="B24" s="95" t="s">
        <v>106</v>
      </c>
      <c r="C24" s="116"/>
      <c r="D24" s="234">
        <v>35</v>
      </c>
      <c r="E24" s="231"/>
      <c r="F24" s="82">
        <f t="shared" si="0"/>
        <v>-2013.8600000000001</v>
      </c>
    </row>
    <row r="25" spans="1:6" ht="16.5" customHeight="1">
      <c r="A25" s="75">
        <v>45264</v>
      </c>
      <c r="B25" s="98" t="s">
        <v>107</v>
      </c>
      <c r="C25" s="116"/>
      <c r="D25" s="234">
        <v>3.2</v>
      </c>
      <c r="E25" s="231"/>
      <c r="F25" s="82">
        <f t="shared" si="0"/>
        <v>-2017.0600000000002</v>
      </c>
    </row>
    <row r="26" spans="1:6" ht="16.5" customHeight="1">
      <c r="A26" s="75">
        <v>45265</v>
      </c>
      <c r="B26" s="95" t="s">
        <v>111</v>
      </c>
      <c r="C26" s="102"/>
      <c r="D26" s="231">
        <v>22.1</v>
      </c>
      <c r="E26" s="231"/>
      <c r="F26" s="82">
        <f t="shared" si="0"/>
        <v>-2039.16</v>
      </c>
    </row>
    <row r="27" spans="1:6" ht="16.5" customHeight="1">
      <c r="A27" s="75">
        <v>45265</v>
      </c>
      <c r="B27" s="95" t="s">
        <v>108</v>
      </c>
      <c r="C27" s="102"/>
      <c r="D27" s="231">
        <v>789.68</v>
      </c>
      <c r="E27" s="231"/>
      <c r="F27" s="82">
        <f t="shared" si="0"/>
        <v>-2828.84</v>
      </c>
    </row>
    <row r="28" spans="1:6" ht="16.5" customHeight="1">
      <c r="A28" s="75">
        <v>45265</v>
      </c>
      <c r="B28" s="97" t="s">
        <v>109</v>
      </c>
      <c r="C28" s="102"/>
      <c r="D28" s="231">
        <v>163.85</v>
      </c>
      <c r="E28" s="231"/>
      <c r="F28" s="82">
        <f t="shared" si="0"/>
        <v>-2992.69</v>
      </c>
    </row>
    <row r="29" spans="1:6" ht="16.5" customHeight="1">
      <c r="A29" s="75">
        <v>45275</v>
      </c>
      <c r="B29" s="98" t="s">
        <v>69</v>
      </c>
      <c r="C29" s="76"/>
      <c r="D29" s="231">
        <v>19.989999999999998</v>
      </c>
      <c r="E29" s="231"/>
      <c r="F29" s="82">
        <f t="shared" si="0"/>
        <v>-3012.68</v>
      </c>
    </row>
    <row r="30" spans="1:6" ht="16.5" customHeight="1">
      <c r="A30" s="75">
        <v>45293</v>
      </c>
      <c r="B30" s="97" t="s">
        <v>78</v>
      </c>
      <c r="C30" s="76"/>
      <c r="D30" s="231">
        <v>1.99</v>
      </c>
      <c r="E30" s="231"/>
      <c r="F30" s="82">
        <f t="shared" si="0"/>
        <v>-3014.6699999999996</v>
      </c>
    </row>
    <row r="31" spans="1:6" ht="16.5" customHeight="1">
      <c r="A31" s="75">
        <v>45301</v>
      </c>
      <c r="B31" s="109" t="s">
        <v>126</v>
      </c>
      <c r="C31" s="76"/>
      <c r="D31" s="234">
        <v>99.15</v>
      </c>
      <c r="E31" s="231"/>
      <c r="F31" s="82">
        <f t="shared" si="0"/>
        <v>-3113.8199999999997</v>
      </c>
    </row>
    <row r="32" spans="1:6" ht="16.5" customHeight="1">
      <c r="A32" s="75">
        <v>45301</v>
      </c>
      <c r="B32" s="118" t="s">
        <v>127</v>
      </c>
      <c r="C32" s="104"/>
      <c r="D32" s="234">
        <v>78</v>
      </c>
      <c r="E32" s="231"/>
      <c r="F32" s="82">
        <f t="shared" si="0"/>
        <v>-3191.8199999999997</v>
      </c>
    </row>
    <row r="33" spans="1:6" ht="16.5" customHeight="1">
      <c r="A33" s="109">
        <v>45303</v>
      </c>
      <c r="B33" s="109" t="s">
        <v>128</v>
      </c>
      <c r="C33" s="76"/>
      <c r="D33" s="231">
        <v>34.4</v>
      </c>
      <c r="E33" s="231"/>
      <c r="F33" s="82">
        <f t="shared" si="0"/>
        <v>-3226.22</v>
      </c>
    </row>
    <row r="34" spans="1:6" ht="16.5" customHeight="1">
      <c r="A34" s="75">
        <v>45303</v>
      </c>
      <c r="B34" s="109" t="s">
        <v>131</v>
      </c>
      <c r="C34" s="111"/>
      <c r="D34" s="234">
        <v>7.3</v>
      </c>
      <c r="E34" s="231"/>
      <c r="F34" s="82">
        <f t="shared" si="0"/>
        <v>-3233.52</v>
      </c>
    </row>
    <row r="35" spans="1:6" ht="16.5" customHeight="1">
      <c r="A35" s="95">
        <v>45306</v>
      </c>
      <c r="B35" s="106" t="s">
        <v>130</v>
      </c>
      <c r="C35" s="111"/>
      <c r="D35" s="234">
        <v>67</v>
      </c>
      <c r="E35" s="231"/>
      <c r="F35" s="82">
        <f t="shared" si="0"/>
        <v>-3300.52</v>
      </c>
    </row>
    <row r="36" spans="1:6" ht="16.5" customHeight="1">
      <c r="A36" s="75">
        <v>45306</v>
      </c>
      <c r="B36" s="111" t="s">
        <v>132</v>
      </c>
      <c r="C36" s="76"/>
      <c r="D36" s="231">
        <v>48.5</v>
      </c>
      <c r="E36" s="231"/>
      <c r="F36" s="82">
        <f t="shared" si="0"/>
        <v>-3349.02</v>
      </c>
    </row>
    <row r="37" spans="1:6" ht="16.5" customHeight="1">
      <c r="A37" s="75">
        <v>45307</v>
      </c>
      <c r="B37" s="98" t="s">
        <v>69</v>
      </c>
      <c r="C37" s="76"/>
      <c r="D37" s="231">
        <v>19.989999999999998</v>
      </c>
      <c r="E37" s="231"/>
      <c r="F37" s="82">
        <f t="shared" si="0"/>
        <v>-3369.0099999999998</v>
      </c>
    </row>
    <row r="38" spans="1:6" ht="16.5" customHeight="1">
      <c r="A38" s="75">
        <v>45313</v>
      </c>
      <c r="B38" s="98" t="s">
        <v>134</v>
      </c>
      <c r="C38" s="111"/>
      <c r="D38" s="234">
        <v>142.76</v>
      </c>
      <c r="E38" s="231"/>
      <c r="F38" s="82">
        <f t="shared" si="0"/>
        <v>-3511.7699999999995</v>
      </c>
    </row>
    <row r="39" spans="1:6" ht="16.5" customHeight="1">
      <c r="A39" s="75">
        <v>45313</v>
      </c>
      <c r="B39" s="127" t="s">
        <v>133</v>
      </c>
      <c r="C39" s="116"/>
      <c r="D39" s="234">
        <v>105</v>
      </c>
      <c r="E39" s="231"/>
      <c r="F39" s="82">
        <f t="shared" si="0"/>
        <v>-3616.7699999999995</v>
      </c>
    </row>
    <row r="40" spans="1:6" ht="16.5" customHeight="1">
      <c r="A40" s="109">
        <v>45322</v>
      </c>
      <c r="B40" s="97" t="s">
        <v>78</v>
      </c>
      <c r="C40" s="76"/>
      <c r="D40" s="231">
        <v>1.99</v>
      </c>
      <c r="E40" s="231"/>
      <c r="F40" s="82">
        <f t="shared" si="0"/>
        <v>-3618.7599999999993</v>
      </c>
    </row>
    <row r="41" spans="1:6" ht="16.5" customHeight="1">
      <c r="A41" s="75">
        <v>45330</v>
      </c>
      <c r="B41" s="105" t="s">
        <v>137</v>
      </c>
      <c r="C41" s="76"/>
      <c r="D41" s="231">
        <v>110.5</v>
      </c>
      <c r="E41" s="231"/>
      <c r="F41" s="82">
        <f t="shared" si="0"/>
        <v>-3729.2599999999993</v>
      </c>
    </row>
    <row r="42" spans="1:6" ht="16.5" customHeight="1">
      <c r="A42" s="75">
        <v>45337</v>
      </c>
      <c r="B42" s="109" t="s">
        <v>138</v>
      </c>
      <c r="C42" s="76"/>
      <c r="D42" s="234">
        <v>154</v>
      </c>
      <c r="E42" s="231"/>
      <c r="F42" s="82">
        <f t="shared" si="0"/>
        <v>-3883.2599999999993</v>
      </c>
    </row>
    <row r="43" spans="1:6" ht="16.5" customHeight="1">
      <c r="A43" s="75">
        <v>45337</v>
      </c>
      <c r="B43" s="98" t="s">
        <v>69</v>
      </c>
      <c r="C43" s="76"/>
      <c r="D43" s="234">
        <v>19.989999999999998</v>
      </c>
      <c r="E43" s="231"/>
      <c r="F43" s="82">
        <f t="shared" si="0"/>
        <v>-3903.2499999999991</v>
      </c>
    </row>
    <row r="44" spans="1:6" ht="16.5" customHeight="1">
      <c r="A44" s="75">
        <v>45352</v>
      </c>
      <c r="B44" s="97" t="s">
        <v>144</v>
      </c>
      <c r="C44" s="76"/>
      <c r="D44" s="231">
        <v>84</v>
      </c>
      <c r="E44" s="231"/>
      <c r="F44" s="82">
        <f t="shared" si="0"/>
        <v>-3987.2499999999991</v>
      </c>
    </row>
    <row r="45" spans="1:6" ht="16.5" customHeight="1">
      <c r="A45" s="75">
        <v>45352</v>
      </c>
      <c r="B45" s="97" t="s">
        <v>78</v>
      </c>
      <c r="C45" s="111"/>
      <c r="D45" s="234">
        <v>1.99</v>
      </c>
      <c r="E45" s="231"/>
      <c r="F45" s="82">
        <f t="shared" si="0"/>
        <v>-3989.2399999999989</v>
      </c>
    </row>
    <row r="46" spans="1:6" ht="16.5" customHeight="1">
      <c r="A46" s="75">
        <v>45366</v>
      </c>
      <c r="B46" s="98" t="s">
        <v>69</v>
      </c>
      <c r="C46" s="111"/>
      <c r="D46" s="234">
        <v>19.989999999999998</v>
      </c>
      <c r="E46" s="231"/>
      <c r="F46" s="82">
        <f t="shared" si="0"/>
        <v>-4009.2299999999987</v>
      </c>
    </row>
    <row r="47" spans="1:6" ht="16.5" customHeight="1">
      <c r="A47" s="75">
        <v>45369</v>
      </c>
      <c r="B47" s="98" t="s">
        <v>151</v>
      </c>
      <c r="C47" s="76"/>
      <c r="D47" s="231">
        <v>80</v>
      </c>
      <c r="E47" s="231"/>
      <c r="F47" s="82">
        <f t="shared" si="0"/>
        <v>-4089.2299999999987</v>
      </c>
    </row>
    <row r="48" spans="1:6" ht="16.5" customHeight="1">
      <c r="A48" s="75">
        <v>45370</v>
      </c>
      <c r="B48" s="105" t="s">
        <v>149</v>
      </c>
      <c r="C48" s="111"/>
      <c r="D48" s="234">
        <v>105.76</v>
      </c>
      <c r="E48" s="231"/>
      <c r="F48" s="82">
        <f t="shared" si="0"/>
        <v>-4194.9899999999989</v>
      </c>
    </row>
    <row r="49" spans="1:6" ht="16.5" customHeight="1">
      <c r="A49" s="75">
        <v>45370</v>
      </c>
      <c r="B49" s="127" t="s">
        <v>147</v>
      </c>
      <c r="C49" s="111"/>
      <c r="D49" s="234">
        <v>60</v>
      </c>
      <c r="E49" s="231"/>
      <c r="F49" s="82">
        <f t="shared" si="0"/>
        <v>-4254.9899999999989</v>
      </c>
    </row>
    <row r="50" spans="1:6" ht="16.5" customHeight="1">
      <c r="A50" s="75">
        <v>45384</v>
      </c>
      <c r="B50" s="97" t="s">
        <v>78</v>
      </c>
      <c r="C50" s="116"/>
      <c r="D50" s="234">
        <v>1.99</v>
      </c>
      <c r="E50" s="231"/>
      <c r="F50" s="82">
        <f t="shared" si="0"/>
        <v>-4256.9799999999987</v>
      </c>
    </row>
    <row r="51" spans="1:6" ht="16.5" customHeight="1">
      <c r="A51" s="75">
        <v>45397</v>
      </c>
      <c r="B51" s="98" t="s">
        <v>69</v>
      </c>
      <c r="C51" s="76"/>
      <c r="D51" s="231">
        <v>19.989999999999998</v>
      </c>
      <c r="E51" s="231"/>
      <c r="F51" s="82">
        <f t="shared" si="0"/>
        <v>-4276.9699999999984</v>
      </c>
    </row>
    <row r="52" spans="1:6" ht="16.5" customHeight="1">
      <c r="A52" s="75">
        <v>45409</v>
      </c>
      <c r="B52" s="97" t="s">
        <v>170</v>
      </c>
      <c r="C52" s="76"/>
      <c r="D52" s="231">
        <v>53</v>
      </c>
      <c r="E52" s="231"/>
      <c r="F52" s="82">
        <f t="shared" si="0"/>
        <v>-4329.9699999999984</v>
      </c>
    </row>
    <row r="53" spans="1:6" ht="16.5" customHeight="1">
      <c r="A53" s="75">
        <v>45412</v>
      </c>
      <c r="B53" s="97" t="s">
        <v>78</v>
      </c>
      <c r="C53" s="116"/>
      <c r="D53" s="233">
        <v>1.99</v>
      </c>
      <c r="E53" s="231"/>
      <c r="F53" s="82">
        <f t="shared" si="0"/>
        <v>-4331.9599999999982</v>
      </c>
    </row>
    <row r="54" spans="1:6" ht="16.5" customHeight="1">
      <c r="A54" s="75">
        <v>45418</v>
      </c>
      <c r="B54" s="97" t="s">
        <v>172</v>
      </c>
      <c r="C54" s="116"/>
      <c r="D54" s="233">
        <v>33.5</v>
      </c>
      <c r="E54" s="231"/>
      <c r="F54" s="82">
        <f t="shared" si="0"/>
        <v>-4365.4599999999982</v>
      </c>
    </row>
    <row r="55" spans="1:6" ht="16.5" customHeight="1">
      <c r="A55" s="75">
        <v>45427</v>
      </c>
      <c r="B55" s="98" t="s">
        <v>69</v>
      </c>
      <c r="C55" s="76"/>
      <c r="D55" s="233">
        <v>19.989999999999998</v>
      </c>
      <c r="E55" s="231"/>
      <c r="F55" s="82">
        <f t="shared" si="0"/>
        <v>-4385.449999999998</v>
      </c>
    </row>
    <row r="56" spans="1:6" ht="16.5" customHeight="1">
      <c r="A56" s="75">
        <v>45427</v>
      </c>
      <c r="B56" s="97" t="s">
        <v>174</v>
      </c>
      <c r="C56" s="76"/>
      <c r="D56" s="231">
        <v>4.99</v>
      </c>
      <c r="E56" s="231"/>
      <c r="F56" s="82">
        <f t="shared" si="0"/>
        <v>-4390.4399999999978</v>
      </c>
    </row>
    <row r="57" spans="1:6" ht="16.5" customHeight="1">
      <c r="A57" s="75">
        <v>45428</v>
      </c>
      <c r="B57" s="127" t="s">
        <v>175</v>
      </c>
      <c r="C57" s="76"/>
      <c r="D57" s="231">
        <v>180</v>
      </c>
      <c r="E57" s="231"/>
      <c r="F57" s="82">
        <f t="shared" si="0"/>
        <v>-4570.4399999999978</v>
      </c>
    </row>
    <row r="58" spans="1:6" ht="16.5" customHeight="1">
      <c r="A58" s="75">
        <v>45440</v>
      </c>
      <c r="B58" s="97" t="s">
        <v>174</v>
      </c>
      <c r="C58" s="76"/>
      <c r="D58" s="231">
        <v>6.99</v>
      </c>
      <c r="E58" s="231"/>
      <c r="F58" s="82">
        <f t="shared" si="0"/>
        <v>-4577.4299999999976</v>
      </c>
    </row>
    <row r="59" spans="1:6" ht="16.5" customHeight="1">
      <c r="A59" s="75">
        <v>45442</v>
      </c>
      <c r="B59" s="97" t="s">
        <v>78</v>
      </c>
      <c r="C59" s="76"/>
      <c r="D59" s="231">
        <v>1.99</v>
      </c>
      <c r="E59" s="231"/>
      <c r="F59" s="82">
        <f t="shared" si="0"/>
        <v>-4579.4199999999973</v>
      </c>
    </row>
    <row r="60" spans="1:6" ht="16.5" customHeight="1">
      <c r="A60" s="75">
        <v>45460</v>
      </c>
      <c r="B60" s="95" t="s">
        <v>188</v>
      </c>
      <c r="C60" s="76"/>
      <c r="D60" s="231">
        <v>132.5</v>
      </c>
      <c r="E60" s="231"/>
      <c r="F60" s="82">
        <f t="shared" si="0"/>
        <v>-4711.9199999999973</v>
      </c>
    </row>
    <row r="61" spans="1:6" ht="16.5" customHeight="1">
      <c r="A61" s="75">
        <v>45460</v>
      </c>
      <c r="B61" s="98" t="s">
        <v>69</v>
      </c>
      <c r="C61" s="76"/>
      <c r="D61" s="233">
        <v>19.989999999999998</v>
      </c>
      <c r="E61" s="231"/>
      <c r="F61" s="82">
        <f t="shared" si="0"/>
        <v>-4731.9099999999971</v>
      </c>
    </row>
    <row r="62" spans="1:6" ht="16.5" customHeight="1">
      <c r="A62" s="75">
        <v>45462</v>
      </c>
      <c r="B62" s="109" t="s">
        <v>191</v>
      </c>
      <c r="C62" s="76"/>
      <c r="D62" s="231">
        <v>42.1</v>
      </c>
      <c r="E62" s="231"/>
      <c r="F62" s="82">
        <f t="shared" si="0"/>
        <v>-4774.0099999999975</v>
      </c>
    </row>
    <row r="63" spans="1:6" ht="16.5" customHeight="1">
      <c r="A63" s="75">
        <v>45467</v>
      </c>
      <c r="B63" s="127" t="s">
        <v>192</v>
      </c>
      <c r="C63" s="111"/>
      <c r="D63" s="234">
        <v>315</v>
      </c>
      <c r="E63" s="231"/>
      <c r="F63" s="82">
        <f t="shared" si="0"/>
        <v>-5089.0099999999975</v>
      </c>
    </row>
    <row r="64" spans="1:6" ht="16.5" customHeight="1">
      <c r="A64" s="75">
        <v>45467</v>
      </c>
      <c r="B64" s="127" t="s">
        <v>193</v>
      </c>
      <c r="C64" s="111"/>
      <c r="D64" s="234">
        <v>80</v>
      </c>
      <c r="E64" s="231"/>
      <c r="F64" s="82">
        <f t="shared" si="0"/>
        <v>-5169.0099999999975</v>
      </c>
    </row>
    <row r="65" spans="1:6" ht="16.5" customHeight="1">
      <c r="A65" s="75">
        <v>45474</v>
      </c>
      <c r="B65" s="97" t="s">
        <v>78</v>
      </c>
      <c r="C65" s="76"/>
      <c r="D65" s="231">
        <v>1.99</v>
      </c>
      <c r="E65" s="231"/>
      <c r="F65" s="82">
        <f t="shared" si="0"/>
        <v>-5170.9999999999973</v>
      </c>
    </row>
    <row r="66" spans="1:6" ht="16.5" customHeight="1">
      <c r="A66" s="75">
        <v>45481</v>
      </c>
      <c r="B66" s="106" t="s">
        <v>195</v>
      </c>
      <c r="C66" s="76"/>
      <c r="D66" s="231">
        <v>168.2</v>
      </c>
      <c r="E66" s="231"/>
      <c r="F66" s="82">
        <f t="shared" si="0"/>
        <v>-5339.1999999999971</v>
      </c>
    </row>
    <row r="67" spans="1:6" ht="16.5" customHeight="1">
      <c r="A67" s="75">
        <v>45488</v>
      </c>
      <c r="B67" s="98" t="s">
        <v>69</v>
      </c>
      <c r="C67" s="76"/>
      <c r="D67" s="233">
        <v>19.989999999999998</v>
      </c>
      <c r="E67" s="231"/>
      <c r="F67" s="82">
        <f t="shared" si="0"/>
        <v>-5359.1899999999969</v>
      </c>
    </row>
    <row r="68" spans="1:6" ht="16.5" customHeight="1">
      <c r="A68" s="75">
        <v>45496</v>
      </c>
      <c r="B68" s="127" t="s">
        <v>197</v>
      </c>
      <c r="C68" s="111"/>
      <c r="D68" s="234">
        <v>270</v>
      </c>
      <c r="E68" s="231"/>
      <c r="F68" s="82">
        <f t="shared" si="0"/>
        <v>-5629.1899999999969</v>
      </c>
    </row>
    <row r="69" spans="1:6" ht="16.5" customHeight="1">
      <c r="A69" s="75">
        <v>45496</v>
      </c>
      <c r="B69" s="105" t="s">
        <v>196</v>
      </c>
      <c r="C69" s="111"/>
      <c r="D69" s="234">
        <v>126.2</v>
      </c>
      <c r="E69" s="231"/>
      <c r="F69" s="82">
        <f t="shared" si="0"/>
        <v>-5755.3899999999967</v>
      </c>
    </row>
    <row r="70" spans="1:6" ht="16.5" customHeight="1">
      <c r="A70" s="75">
        <v>45503</v>
      </c>
      <c r="B70" s="97" t="s">
        <v>78</v>
      </c>
      <c r="C70" s="111"/>
      <c r="D70" s="234">
        <v>1.99</v>
      </c>
      <c r="E70" s="231"/>
      <c r="F70" s="82">
        <f t="shared" si="0"/>
        <v>-5757.3799999999965</v>
      </c>
    </row>
    <row r="71" spans="1:6" ht="16.5" customHeight="1">
      <c r="A71" s="75">
        <v>45520</v>
      </c>
      <c r="B71" s="97" t="s">
        <v>202</v>
      </c>
      <c r="C71" s="116"/>
      <c r="D71" s="234">
        <v>270</v>
      </c>
      <c r="E71" s="231"/>
      <c r="F71" s="82">
        <f t="shared" si="0"/>
        <v>-6027.3799999999965</v>
      </c>
    </row>
    <row r="72" spans="1:6" ht="16.5" customHeight="1">
      <c r="A72" s="75">
        <v>45520</v>
      </c>
      <c r="B72" s="98" t="s">
        <v>69</v>
      </c>
      <c r="C72" s="76"/>
      <c r="D72" s="233">
        <v>19.989999999999998</v>
      </c>
      <c r="E72" s="231"/>
      <c r="F72" s="82">
        <f t="shared" si="0"/>
        <v>-6047.3699999999963</v>
      </c>
    </row>
    <row r="73" spans="1:6" ht="16.5" customHeight="1">
      <c r="A73" s="75">
        <v>45527</v>
      </c>
      <c r="B73" s="127" t="s">
        <v>204</v>
      </c>
      <c r="C73" s="111"/>
      <c r="D73" s="234">
        <v>1460.4</v>
      </c>
      <c r="E73" s="231"/>
      <c r="F73" s="82">
        <f t="shared" si="0"/>
        <v>-7507.7699999999968</v>
      </c>
    </row>
    <row r="74" spans="1:6" ht="16.5" customHeight="1">
      <c r="A74" s="75">
        <v>45533</v>
      </c>
      <c r="B74" s="130" t="s">
        <v>208</v>
      </c>
      <c r="C74" s="76"/>
      <c r="D74" s="234">
        <v>750.9</v>
      </c>
      <c r="E74" s="231"/>
      <c r="F74" s="82">
        <f t="shared" si="0"/>
        <v>-8258.6699999999964</v>
      </c>
    </row>
    <row r="75" spans="1:6" ht="16.5" customHeight="1">
      <c r="A75" s="109">
        <v>45533</v>
      </c>
      <c r="B75" s="111" t="s">
        <v>209</v>
      </c>
      <c r="C75" s="76"/>
      <c r="D75" s="234">
        <v>121</v>
      </c>
      <c r="E75" s="231"/>
      <c r="F75" s="82">
        <f t="shared" si="0"/>
        <v>-8379.6699999999964</v>
      </c>
    </row>
    <row r="76" spans="1:6" ht="16.5" customHeight="1">
      <c r="A76" s="75">
        <v>45534</v>
      </c>
      <c r="B76" s="97" t="s">
        <v>78</v>
      </c>
      <c r="C76" s="76"/>
      <c r="D76" s="234">
        <v>1.99</v>
      </c>
      <c r="E76" s="231"/>
      <c r="F76" s="82">
        <f t="shared" ref="F76:F77" si="1">F75-D76+E76</f>
        <v>-8381.6599999999962</v>
      </c>
    </row>
    <row r="77" spans="1:6" ht="16.5" customHeight="1">
      <c r="A77" s="75"/>
      <c r="B77" s="113"/>
      <c r="C77" s="76"/>
      <c r="D77" s="88"/>
      <c r="E77" s="77"/>
      <c r="F77" s="82">
        <f t="shared" si="1"/>
        <v>-8381.6599999999962</v>
      </c>
    </row>
    <row r="78" spans="1:6" ht="16.5" customHeight="1">
      <c r="A78" s="215" t="s">
        <v>49</v>
      </c>
      <c r="B78" s="216"/>
      <c r="C78" s="217"/>
      <c r="D78" s="83">
        <f>SUM(D5:D77)</f>
        <v>8729.7499999999945</v>
      </c>
      <c r="E78" s="83">
        <f>SUM(E5:E77)</f>
        <v>348.09</v>
      </c>
      <c r="F78" s="82"/>
    </row>
    <row r="79" spans="1:6" ht="16.5" customHeight="1">
      <c r="A79" s="221" t="s">
        <v>55</v>
      </c>
      <c r="B79" s="222"/>
      <c r="C79" s="223"/>
      <c r="D79" s="218">
        <f>SUM(E78-D78)</f>
        <v>-8381.6599999999944</v>
      </c>
      <c r="E79" s="219"/>
      <c r="F79" s="220"/>
    </row>
  </sheetData>
  <sheetProtection selectLockedCells="1"/>
  <mergeCells count="5">
    <mergeCell ref="A1:F1"/>
    <mergeCell ref="A4:E4"/>
    <mergeCell ref="A78:C78"/>
    <mergeCell ref="A79:C79"/>
    <mergeCell ref="D79:F79"/>
  </mergeCells>
  <phoneticPr fontId="11" type="noConversion"/>
  <pageMargins left="0.78740157499999996" right="0.78740157499999996" top="0.984251969" bottom="0.984251969" header="0.4921259845" footer="0.4921259845"/>
  <pageSetup paperSize="9" scale="85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8"/>
  <sheetViews>
    <sheetView view="pageBreakPreview" zoomScale="130" zoomScaleNormal="100" zoomScaleSheetLayoutView="130" workbookViewId="0">
      <selection activeCell="H18" sqref="H18"/>
    </sheetView>
  </sheetViews>
  <sheetFormatPr baseColWidth="10" defaultRowHeight="13"/>
  <cols>
    <col min="1" max="1" width="11.5" style="16" customWidth="1"/>
    <col min="2" max="2" width="38.5" style="16" customWidth="1"/>
    <col min="3" max="3" width="17.5" style="16" customWidth="1"/>
    <col min="4" max="6" width="11.1640625" style="16" customWidth="1"/>
    <col min="7" max="16384" width="10.83203125" style="16"/>
  </cols>
  <sheetData>
    <row r="1" spans="1:8" ht="31.5" customHeight="1">
      <c r="A1" s="210" t="s">
        <v>45</v>
      </c>
      <c r="B1" s="210"/>
      <c r="C1" s="211"/>
      <c r="D1" s="211"/>
      <c r="E1" s="211"/>
      <c r="F1" s="211"/>
    </row>
    <row r="2" spans="1:8" ht="14" thickBot="1">
      <c r="A2"/>
      <c r="B2"/>
      <c r="C2"/>
      <c r="D2"/>
      <c r="E2"/>
      <c r="F2"/>
    </row>
    <row r="3" spans="1:8" ht="16.5" customHeight="1" thickBot="1">
      <c r="A3" s="79" t="s">
        <v>1</v>
      </c>
      <c r="B3" s="79" t="s">
        <v>2</v>
      </c>
      <c r="C3" s="79" t="s">
        <v>47</v>
      </c>
      <c r="D3" s="80" t="s">
        <v>5</v>
      </c>
      <c r="E3" s="80" t="s">
        <v>3</v>
      </c>
      <c r="F3" s="80" t="s">
        <v>4</v>
      </c>
      <c r="H3" s="74"/>
    </row>
    <row r="4" spans="1:8" ht="16.5" customHeight="1">
      <c r="A4" s="224"/>
      <c r="B4" s="225"/>
      <c r="C4" s="225"/>
      <c r="D4" s="225"/>
      <c r="E4" s="226"/>
      <c r="F4" s="84"/>
      <c r="H4" s="74"/>
    </row>
    <row r="5" spans="1:8" ht="16.5" customHeight="1">
      <c r="A5" s="75"/>
      <c r="B5" s="95"/>
      <c r="C5" s="76"/>
      <c r="D5" s="77"/>
      <c r="E5" s="77"/>
      <c r="F5" s="82">
        <f>F4-D5+E5</f>
        <v>0</v>
      </c>
    </row>
    <row r="6" spans="1:8" ht="16.5" customHeight="1">
      <c r="A6" s="75"/>
      <c r="B6" s="78"/>
      <c r="C6" s="76"/>
      <c r="D6" s="77"/>
      <c r="E6" s="77"/>
      <c r="F6" s="82">
        <f t="shared" ref="F6:F25" si="0">F5-D6+E6</f>
        <v>0</v>
      </c>
    </row>
    <row r="7" spans="1:8" ht="16.5" customHeight="1">
      <c r="A7" s="75"/>
      <c r="B7" s="75"/>
      <c r="C7" s="76"/>
      <c r="D7" s="77"/>
      <c r="E7" s="77"/>
      <c r="F7" s="82">
        <f t="shared" si="0"/>
        <v>0</v>
      </c>
    </row>
    <row r="8" spans="1:8" ht="16.5" customHeight="1">
      <c r="A8" s="75"/>
      <c r="B8" s="75"/>
      <c r="C8" s="76"/>
      <c r="D8" s="77"/>
      <c r="E8" s="77"/>
      <c r="F8" s="82">
        <f t="shared" si="0"/>
        <v>0</v>
      </c>
    </row>
    <row r="9" spans="1:8" ht="16.5" customHeight="1">
      <c r="A9" s="75"/>
      <c r="B9" s="75"/>
      <c r="C9" s="76"/>
      <c r="D9" s="77"/>
      <c r="E9" s="77"/>
      <c r="F9" s="82">
        <f t="shared" si="0"/>
        <v>0</v>
      </c>
    </row>
    <row r="10" spans="1:8" ht="16.5" customHeight="1">
      <c r="A10" s="75"/>
      <c r="B10" s="75"/>
      <c r="C10" s="76"/>
      <c r="D10" s="77"/>
      <c r="E10" s="77"/>
      <c r="F10" s="82">
        <f t="shared" si="0"/>
        <v>0</v>
      </c>
    </row>
    <row r="11" spans="1:8" ht="16.5" customHeight="1">
      <c r="A11" s="75"/>
      <c r="B11" s="75"/>
      <c r="C11" s="76"/>
      <c r="D11" s="77"/>
      <c r="E11" s="77"/>
      <c r="F11" s="82">
        <f t="shared" si="0"/>
        <v>0</v>
      </c>
    </row>
    <row r="12" spans="1:8" ht="16.5" customHeight="1">
      <c r="A12" s="75"/>
      <c r="B12" s="75"/>
      <c r="C12" s="76"/>
      <c r="D12" s="77"/>
      <c r="E12" s="77"/>
      <c r="F12" s="82">
        <f t="shared" si="0"/>
        <v>0</v>
      </c>
    </row>
    <row r="13" spans="1:8" ht="16.5" customHeight="1">
      <c r="A13" s="75"/>
      <c r="B13" s="75"/>
      <c r="C13" s="76"/>
      <c r="D13" s="77"/>
      <c r="E13" s="77"/>
      <c r="F13" s="82">
        <f t="shared" si="0"/>
        <v>0</v>
      </c>
    </row>
    <row r="14" spans="1:8" ht="16.5" customHeight="1">
      <c r="A14" s="75"/>
      <c r="B14" s="75"/>
      <c r="C14" s="76"/>
      <c r="D14" s="77"/>
      <c r="E14" s="77"/>
      <c r="F14" s="82">
        <f t="shared" si="0"/>
        <v>0</v>
      </c>
    </row>
    <row r="15" spans="1:8" ht="16.5" customHeight="1">
      <c r="A15" s="75"/>
      <c r="B15" s="75"/>
      <c r="C15" s="76"/>
      <c r="D15" s="77"/>
      <c r="E15" s="77"/>
      <c r="F15" s="82">
        <f t="shared" si="0"/>
        <v>0</v>
      </c>
    </row>
    <row r="16" spans="1:8" ht="16.5" customHeight="1">
      <c r="A16" s="75"/>
      <c r="B16" s="75"/>
      <c r="C16" s="76"/>
      <c r="D16" s="77"/>
      <c r="E16" s="77"/>
      <c r="F16" s="82">
        <f t="shared" si="0"/>
        <v>0</v>
      </c>
    </row>
    <row r="17" spans="1:6" ht="16.5" customHeight="1">
      <c r="A17" s="75"/>
      <c r="B17" s="75"/>
      <c r="C17" s="76"/>
      <c r="D17" s="77"/>
      <c r="E17" s="77"/>
      <c r="F17" s="82">
        <f t="shared" si="0"/>
        <v>0</v>
      </c>
    </row>
    <row r="18" spans="1:6" ht="16.5" customHeight="1">
      <c r="A18" s="75"/>
      <c r="B18" s="75"/>
      <c r="C18" s="76"/>
      <c r="D18" s="77"/>
      <c r="E18" s="77"/>
      <c r="F18" s="82">
        <f t="shared" si="0"/>
        <v>0</v>
      </c>
    </row>
    <row r="19" spans="1:6" ht="16.5" customHeight="1">
      <c r="A19" s="75"/>
      <c r="B19" s="75"/>
      <c r="C19" s="76"/>
      <c r="D19" s="77"/>
      <c r="E19" s="77"/>
      <c r="F19" s="82">
        <f t="shared" si="0"/>
        <v>0</v>
      </c>
    </row>
    <row r="20" spans="1:6" ht="16.5" customHeight="1">
      <c r="A20" s="75"/>
      <c r="B20" s="75"/>
      <c r="C20" s="76"/>
      <c r="D20" s="77"/>
      <c r="E20" s="77"/>
      <c r="F20" s="82">
        <f t="shared" si="0"/>
        <v>0</v>
      </c>
    </row>
    <row r="21" spans="1:6" ht="16.5" customHeight="1">
      <c r="A21" s="75"/>
      <c r="B21" s="75"/>
      <c r="C21" s="76"/>
      <c r="D21" s="77"/>
      <c r="E21" s="77"/>
      <c r="F21" s="82">
        <f t="shared" si="0"/>
        <v>0</v>
      </c>
    </row>
    <row r="22" spans="1:6" ht="16.5" customHeight="1">
      <c r="A22" s="75"/>
      <c r="B22" s="75"/>
      <c r="C22" s="76"/>
      <c r="D22" s="77"/>
      <c r="E22" s="77"/>
      <c r="F22" s="82">
        <f t="shared" si="0"/>
        <v>0</v>
      </c>
    </row>
    <row r="23" spans="1:6" ht="16.5" customHeight="1">
      <c r="A23" s="75"/>
      <c r="B23" s="75"/>
      <c r="C23" s="76"/>
      <c r="D23" s="77"/>
      <c r="E23" s="77"/>
      <c r="F23" s="82">
        <f t="shared" si="0"/>
        <v>0</v>
      </c>
    </row>
    <row r="24" spans="1:6" ht="16.5" customHeight="1">
      <c r="A24" s="78"/>
      <c r="B24" s="78"/>
      <c r="C24" s="76"/>
      <c r="D24" s="77"/>
      <c r="E24" s="77"/>
      <c r="F24" s="82">
        <f t="shared" si="0"/>
        <v>0</v>
      </c>
    </row>
    <row r="25" spans="1:6" ht="16.5" customHeight="1">
      <c r="A25" s="78"/>
      <c r="B25" s="78"/>
      <c r="C25" s="76"/>
      <c r="D25" s="77"/>
      <c r="E25" s="77"/>
      <c r="F25" s="82">
        <f t="shared" si="0"/>
        <v>0</v>
      </c>
    </row>
    <row r="26" spans="1:6" ht="16.5" customHeight="1">
      <c r="A26" s="78"/>
      <c r="B26" s="78"/>
      <c r="C26" s="76"/>
      <c r="D26" s="77"/>
      <c r="E26" s="77"/>
      <c r="F26" s="82">
        <f>F25-D26+E26</f>
        <v>0</v>
      </c>
    </row>
    <row r="27" spans="1:6" ht="16.5" customHeight="1">
      <c r="A27" s="78"/>
      <c r="B27" s="78"/>
      <c r="C27" s="76"/>
      <c r="D27" s="77"/>
      <c r="E27" s="77"/>
      <c r="F27" s="82">
        <f>F26-D27+E27</f>
        <v>0</v>
      </c>
    </row>
    <row r="28" spans="1:6" ht="16.5" customHeight="1">
      <c r="A28" s="78"/>
      <c r="B28" s="78"/>
      <c r="C28" s="76"/>
      <c r="D28" s="77"/>
      <c r="E28" s="77"/>
      <c r="F28" s="82">
        <f t="shared" ref="F28:F46" si="1">F27-D28+E28</f>
        <v>0</v>
      </c>
    </row>
    <row r="29" spans="1:6" ht="16.5" customHeight="1">
      <c r="A29" s="78"/>
      <c r="B29" s="78"/>
      <c r="C29" s="76"/>
      <c r="D29" s="77"/>
      <c r="E29" s="77"/>
      <c r="F29" s="82">
        <f t="shared" si="1"/>
        <v>0</v>
      </c>
    </row>
    <row r="30" spans="1:6" ht="16.5" customHeight="1">
      <c r="A30" s="78"/>
      <c r="B30" s="78"/>
      <c r="C30" s="76"/>
      <c r="D30" s="77"/>
      <c r="E30" s="77"/>
      <c r="F30" s="82">
        <f t="shared" si="1"/>
        <v>0</v>
      </c>
    </row>
    <row r="31" spans="1:6" ht="16.5" customHeight="1">
      <c r="A31" s="78"/>
      <c r="B31" s="78"/>
      <c r="C31" s="76"/>
      <c r="D31" s="77"/>
      <c r="E31" s="77"/>
      <c r="F31" s="82">
        <f t="shared" si="1"/>
        <v>0</v>
      </c>
    </row>
    <row r="32" spans="1:6" ht="16.5" customHeight="1">
      <c r="A32" s="78"/>
      <c r="B32" s="78"/>
      <c r="C32" s="76"/>
      <c r="D32" s="77"/>
      <c r="E32" s="77"/>
      <c r="F32" s="82">
        <f t="shared" si="1"/>
        <v>0</v>
      </c>
    </row>
    <row r="33" spans="1:6" ht="16.5" customHeight="1">
      <c r="A33" s="78"/>
      <c r="B33" s="78"/>
      <c r="C33" s="76"/>
      <c r="D33" s="77"/>
      <c r="E33" s="77"/>
      <c r="F33" s="82">
        <f t="shared" si="1"/>
        <v>0</v>
      </c>
    </row>
    <row r="34" spans="1:6" ht="16.5" customHeight="1">
      <c r="A34" s="78"/>
      <c r="B34" s="78"/>
      <c r="C34" s="76"/>
      <c r="D34" s="77"/>
      <c r="E34" s="77"/>
      <c r="F34" s="82">
        <f t="shared" si="1"/>
        <v>0</v>
      </c>
    </row>
    <row r="35" spans="1:6" ht="16.5" customHeight="1">
      <c r="A35" s="78"/>
      <c r="B35" s="78"/>
      <c r="C35" s="76"/>
      <c r="D35" s="77"/>
      <c r="E35" s="77"/>
      <c r="F35" s="82">
        <f t="shared" si="1"/>
        <v>0</v>
      </c>
    </row>
    <row r="36" spans="1:6" ht="16.5" customHeight="1">
      <c r="A36" s="78"/>
      <c r="B36" s="78"/>
      <c r="C36" s="76"/>
      <c r="D36" s="77"/>
      <c r="E36" s="77"/>
      <c r="F36" s="82">
        <f t="shared" si="1"/>
        <v>0</v>
      </c>
    </row>
    <row r="37" spans="1:6" ht="16.5" customHeight="1">
      <c r="A37" s="78"/>
      <c r="B37" s="78"/>
      <c r="C37" s="76"/>
      <c r="D37" s="77"/>
      <c r="E37" s="77"/>
      <c r="F37" s="82">
        <f t="shared" si="1"/>
        <v>0</v>
      </c>
    </row>
    <row r="38" spans="1:6" ht="16.5" customHeight="1">
      <c r="A38" s="78"/>
      <c r="B38" s="78"/>
      <c r="C38" s="76"/>
      <c r="D38" s="77"/>
      <c r="E38" s="77"/>
      <c r="F38" s="82">
        <f t="shared" si="1"/>
        <v>0</v>
      </c>
    </row>
    <row r="39" spans="1:6" ht="16.5" customHeight="1">
      <c r="A39" s="78"/>
      <c r="B39" s="78"/>
      <c r="C39" s="76"/>
      <c r="D39" s="77"/>
      <c r="E39" s="77"/>
      <c r="F39" s="82">
        <f t="shared" si="1"/>
        <v>0</v>
      </c>
    </row>
    <row r="40" spans="1:6" ht="16.5" customHeight="1">
      <c r="A40" s="78"/>
      <c r="B40" s="78"/>
      <c r="C40" s="76"/>
      <c r="D40" s="77"/>
      <c r="E40" s="77"/>
      <c r="F40" s="82">
        <f t="shared" si="1"/>
        <v>0</v>
      </c>
    </row>
    <row r="41" spans="1:6" ht="16.5" customHeight="1">
      <c r="A41" s="78"/>
      <c r="B41" s="78"/>
      <c r="C41" s="76"/>
      <c r="D41" s="77"/>
      <c r="E41" s="77"/>
      <c r="F41" s="82">
        <f t="shared" si="1"/>
        <v>0</v>
      </c>
    </row>
    <row r="42" spans="1:6" ht="16.5" customHeight="1">
      <c r="A42" s="78"/>
      <c r="B42" s="78"/>
      <c r="C42" s="76"/>
      <c r="D42" s="77"/>
      <c r="E42" s="77"/>
      <c r="F42" s="82">
        <f t="shared" si="1"/>
        <v>0</v>
      </c>
    </row>
    <row r="43" spans="1:6" ht="16.5" customHeight="1">
      <c r="A43" s="78"/>
      <c r="B43" s="78"/>
      <c r="C43" s="76"/>
      <c r="D43" s="77"/>
      <c r="E43" s="77"/>
      <c r="F43" s="82">
        <f t="shared" si="1"/>
        <v>0</v>
      </c>
    </row>
    <row r="44" spans="1:6" ht="16.5" customHeight="1">
      <c r="A44" s="78"/>
      <c r="B44" s="78"/>
      <c r="C44" s="76"/>
      <c r="D44" s="77"/>
      <c r="E44" s="77"/>
      <c r="F44" s="82">
        <f t="shared" si="1"/>
        <v>0</v>
      </c>
    </row>
    <row r="45" spans="1:6" ht="16.5" customHeight="1">
      <c r="A45" s="78"/>
      <c r="B45" s="78"/>
      <c r="C45" s="76"/>
      <c r="D45" s="77"/>
      <c r="E45" s="77"/>
      <c r="F45" s="82">
        <f t="shared" si="1"/>
        <v>0</v>
      </c>
    </row>
    <row r="46" spans="1:6" ht="16.5" customHeight="1">
      <c r="A46" s="78"/>
      <c r="B46" s="78"/>
      <c r="C46" s="76"/>
      <c r="D46" s="77"/>
      <c r="E46" s="77"/>
      <c r="F46" s="82">
        <f t="shared" si="1"/>
        <v>0</v>
      </c>
    </row>
    <row r="47" spans="1:6" ht="16.5" customHeight="1">
      <c r="A47" s="215" t="s">
        <v>49</v>
      </c>
      <c r="B47" s="216"/>
      <c r="C47" s="217"/>
      <c r="D47" s="83">
        <f>SUM(D5:D46)</f>
        <v>0</v>
      </c>
      <c r="E47" s="83">
        <f>SUM(E5:E46)</f>
        <v>0</v>
      </c>
      <c r="F47" s="82"/>
    </row>
    <row r="48" spans="1:6" ht="16.5" customHeight="1">
      <c r="A48" s="221" t="s">
        <v>57</v>
      </c>
      <c r="B48" s="222"/>
      <c r="C48" s="223"/>
      <c r="D48" s="218">
        <f>SUM(E47-D47)</f>
        <v>0</v>
      </c>
      <c r="E48" s="219"/>
      <c r="F48" s="220"/>
    </row>
  </sheetData>
  <sheetProtection password="A652" sheet="1" selectLockedCells="1"/>
  <mergeCells count="5">
    <mergeCell ref="A1:F1"/>
    <mergeCell ref="A4:E4"/>
    <mergeCell ref="A47:C47"/>
    <mergeCell ref="A48:C48"/>
    <mergeCell ref="D48:F48"/>
  </mergeCells>
  <pageMargins left="0.78740157499999996" right="0.78740157499999996" top="0.984251969" bottom="0.984251969" header="0.4921259845" footer="0.4921259845"/>
  <pageSetup paperSize="9" scale="85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67"/>
  <sheetViews>
    <sheetView view="pageBreakPreview" zoomScale="130" zoomScaleNormal="100" zoomScaleSheetLayoutView="130" workbookViewId="0">
      <selection activeCell="H16" sqref="H16"/>
    </sheetView>
  </sheetViews>
  <sheetFormatPr baseColWidth="10" defaultRowHeight="13"/>
  <cols>
    <col min="1" max="1" width="13.33203125" style="16" customWidth="1"/>
    <col min="2" max="2" width="43" style="16" customWidth="1"/>
    <col min="3" max="4" width="11.5" style="85" customWidth="1"/>
    <col min="5" max="5" width="12.83203125" style="85" customWidth="1"/>
    <col min="6" max="16384" width="10.83203125" style="16"/>
  </cols>
  <sheetData>
    <row r="1" spans="1:5" ht="8.25" customHeight="1"/>
    <row r="2" spans="1:5" ht="32.25" customHeight="1">
      <c r="A2" s="227" t="s">
        <v>63</v>
      </c>
      <c r="B2" s="227"/>
      <c r="C2" s="227"/>
      <c r="D2" s="227"/>
      <c r="E2" s="227"/>
    </row>
    <row r="3" spans="1:5" ht="14" thickBot="1">
      <c r="A3"/>
      <c r="B3" s="89"/>
      <c r="C3" s="90"/>
      <c r="D3" s="90"/>
      <c r="E3" s="90"/>
    </row>
    <row r="4" spans="1:5" s="86" customFormat="1" ht="18" customHeight="1" thickBot="1">
      <c r="A4" s="91" t="s">
        <v>6</v>
      </c>
      <c r="B4" s="91" t="s">
        <v>7</v>
      </c>
      <c r="C4" s="92" t="s">
        <v>8</v>
      </c>
      <c r="D4" s="92" t="s">
        <v>9</v>
      </c>
      <c r="E4" s="92" t="s">
        <v>10</v>
      </c>
    </row>
    <row r="5" spans="1:5">
      <c r="A5" s="228" t="s">
        <v>62</v>
      </c>
      <c r="B5" s="229"/>
      <c r="C5" s="229"/>
      <c r="D5" s="230"/>
      <c r="E5" s="88">
        <v>2.46</v>
      </c>
    </row>
    <row r="6" spans="1:5">
      <c r="A6" s="75">
        <v>45173</v>
      </c>
      <c r="B6" s="95" t="s">
        <v>66</v>
      </c>
      <c r="C6" s="231"/>
      <c r="D6" s="231">
        <v>1500</v>
      </c>
      <c r="E6" s="82">
        <f>E5+D6-C6</f>
        <v>1502.46</v>
      </c>
    </row>
    <row r="7" spans="1:5">
      <c r="A7" s="75">
        <v>45173</v>
      </c>
      <c r="B7" s="95" t="s">
        <v>67</v>
      </c>
      <c r="C7" s="232"/>
      <c r="D7" s="231">
        <v>210</v>
      </c>
      <c r="E7" s="82">
        <f t="shared" ref="E7:E22" si="0">E6+D7-C7</f>
        <v>1712.46</v>
      </c>
    </row>
    <row r="8" spans="1:5">
      <c r="A8" s="75">
        <v>45175</v>
      </c>
      <c r="B8" s="98" t="s">
        <v>68</v>
      </c>
      <c r="C8" s="231">
        <v>197.9</v>
      </c>
      <c r="D8" s="231"/>
      <c r="E8" s="82">
        <f t="shared" si="0"/>
        <v>1514.56</v>
      </c>
    </row>
    <row r="9" spans="1:5">
      <c r="A9" s="75">
        <v>45184</v>
      </c>
      <c r="B9" s="98" t="s">
        <v>69</v>
      </c>
      <c r="C9" s="231">
        <v>19.989999999999998</v>
      </c>
      <c r="D9" s="231"/>
      <c r="E9" s="82">
        <f t="shared" si="0"/>
        <v>1494.57</v>
      </c>
    </row>
    <row r="10" spans="1:5">
      <c r="A10" s="75">
        <v>45188</v>
      </c>
      <c r="B10" s="95" t="s">
        <v>70</v>
      </c>
      <c r="C10" s="231">
        <v>415.9</v>
      </c>
      <c r="D10" s="231"/>
      <c r="E10" s="82">
        <f t="shared" si="0"/>
        <v>1078.67</v>
      </c>
    </row>
    <row r="11" spans="1:5">
      <c r="A11" s="75">
        <v>45188</v>
      </c>
      <c r="B11" s="95" t="s">
        <v>71</v>
      </c>
      <c r="C11" s="231">
        <v>204</v>
      </c>
      <c r="D11" s="231"/>
      <c r="E11" s="82">
        <f t="shared" si="0"/>
        <v>874.67000000000007</v>
      </c>
    </row>
    <row r="12" spans="1:5">
      <c r="A12" s="75">
        <v>45188</v>
      </c>
      <c r="B12" s="95" t="s">
        <v>72</v>
      </c>
      <c r="C12" s="231">
        <v>110</v>
      </c>
      <c r="D12" s="231"/>
      <c r="E12" s="82">
        <f t="shared" si="0"/>
        <v>764.67000000000007</v>
      </c>
    </row>
    <row r="13" spans="1:5">
      <c r="A13" s="95">
        <v>45188</v>
      </c>
      <c r="B13" s="106" t="s">
        <v>73</v>
      </c>
      <c r="C13" s="231"/>
      <c r="D13" s="231">
        <v>150</v>
      </c>
      <c r="E13" s="82">
        <f t="shared" si="0"/>
        <v>914.67000000000007</v>
      </c>
    </row>
    <row r="14" spans="1:5">
      <c r="A14" s="75">
        <v>45194</v>
      </c>
      <c r="B14" s="95" t="s">
        <v>76</v>
      </c>
      <c r="C14" s="231">
        <v>296.57</v>
      </c>
      <c r="D14" s="231"/>
      <c r="E14" s="82">
        <f t="shared" si="0"/>
        <v>618.10000000000014</v>
      </c>
    </row>
    <row r="15" spans="1:5">
      <c r="A15" s="75">
        <v>45194</v>
      </c>
      <c r="B15" s="98" t="s">
        <v>77</v>
      </c>
      <c r="C15" s="231">
        <v>239.81</v>
      </c>
      <c r="D15" s="231"/>
      <c r="E15" s="82">
        <f t="shared" si="0"/>
        <v>378.29000000000013</v>
      </c>
    </row>
    <row r="16" spans="1:5">
      <c r="A16" s="75">
        <v>45197</v>
      </c>
      <c r="B16" s="97" t="s">
        <v>74</v>
      </c>
      <c r="C16" s="233">
        <v>67.5</v>
      </c>
      <c r="D16" s="231"/>
      <c r="E16" s="82">
        <f t="shared" si="0"/>
        <v>310.79000000000013</v>
      </c>
    </row>
    <row r="17" spans="1:5">
      <c r="A17" s="75">
        <v>45201</v>
      </c>
      <c r="B17" s="111" t="s">
        <v>75</v>
      </c>
      <c r="C17" s="234">
        <v>67</v>
      </c>
      <c r="D17" s="231"/>
      <c r="E17" s="82">
        <f t="shared" si="0"/>
        <v>243.79000000000013</v>
      </c>
    </row>
    <row r="18" spans="1:5">
      <c r="A18" s="75">
        <v>45201</v>
      </c>
      <c r="B18" s="97" t="s">
        <v>78</v>
      </c>
      <c r="C18" s="231">
        <v>1.99</v>
      </c>
      <c r="D18" s="231"/>
      <c r="E18" s="82">
        <f t="shared" si="0"/>
        <v>241.80000000000013</v>
      </c>
    </row>
    <row r="19" spans="1:5">
      <c r="A19" s="75">
        <v>45201</v>
      </c>
      <c r="B19" s="105" t="s">
        <v>79</v>
      </c>
      <c r="C19" s="231"/>
      <c r="D19" s="231">
        <v>150</v>
      </c>
      <c r="E19" s="82">
        <f t="shared" si="0"/>
        <v>391.80000000000013</v>
      </c>
    </row>
    <row r="20" spans="1:5">
      <c r="A20" s="75">
        <v>45203</v>
      </c>
      <c r="B20" s="95" t="s">
        <v>80</v>
      </c>
      <c r="C20" s="231"/>
      <c r="D20" s="231">
        <v>120</v>
      </c>
      <c r="E20" s="82">
        <f t="shared" si="0"/>
        <v>511.80000000000013</v>
      </c>
    </row>
    <row r="21" spans="1:5">
      <c r="A21" s="75">
        <v>45203</v>
      </c>
      <c r="B21" s="95" t="s">
        <v>81</v>
      </c>
      <c r="C21" s="231"/>
      <c r="D21" s="231">
        <v>30</v>
      </c>
      <c r="E21" s="82">
        <f t="shared" si="0"/>
        <v>541.80000000000018</v>
      </c>
    </row>
    <row r="22" spans="1:5">
      <c r="A22" s="75">
        <v>45204</v>
      </c>
      <c r="B22" s="95" t="s">
        <v>82</v>
      </c>
      <c r="C22" s="231"/>
      <c r="D22" s="231">
        <v>405</v>
      </c>
      <c r="E22" s="82">
        <f t="shared" si="0"/>
        <v>946.80000000000018</v>
      </c>
    </row>
    <row r="23" spans="1:5">
      <c r="A23" s="109">
        <v>45204</v>
      </c>
      <c r="B23" s="111" t="s">
        <v>83</v>
      </c>
      <c r="C23" s="231"/>
      <c r="D23" s="231">
        <v>348.09</v>
      </c>
      <c r="E23" s="82">
        <f t="shared" ref="E23:E70" si="1">E22+D23-C23</f>
        <v>1294.8900000000001</v>
      </c>
    </row>
    <row r="24" spans="1:5">
      <c r="A24" s="75">
        <v>45204</v>
      </c>
      <c r="B24" s="105" t="s">
        <v>84</v>
      </c>
      <c r="C24" s="231"/>
      <c r="D24" s="231">
        <v>150</v>
      </c>
      <c r="E24" s="82">
        <f t="shared" si="1"/>
        <v>1444.89</v>
      </c>
    </row>
    <row r="25" spans="1:5">
      <c r="A25" s="75">
        <v>45208</v>
      </c>
      <c r="B25" s="105" t="s">
        <v>86</v>
      </c>
      <c r="C25" s="234">
        <v>108.28</v>
      </c>
      <c r="D25" s="231"/>
      <c r="E25" s="82">
        <f t="shared" si="1"/>
        <v>1336.6100000000001</v>
      </c>
    </row>
    <row r="26" spans="1:5">
      <c r="A26" s="109">
        <v>45209</v>
      </c>
      <c r="B26" s="111" t="s">
        <v>87</v>
      </c>
      <c r="C26" s="234">
        <v>114</v>
      </c>
      <c r="D26" s="234"/>
      <c r="E26" s="82">
        <f t="shared" si="1"/>
        <v>1222.6100000000001</v>
      </c>
    </row>
    <row r="27" spans="1:5">
      <c r="A27" s="109">
        <v>45209</v>
      </c>
      <c r="B27" s="109" t="s">
        <v>88</v>
      </c>
      <c r="C27" s="234"/>
      <c r="D27" s="234">
        <v>30</v>
      </c>
      <c r="E27" s="82">
        <f t="shared" si="1"/>
        <v>1252.6100000000001</v>
      </c>
    </row>
    <row r="28" spans="1:5">
      <c r="A28" s="109">
        <v>45209</v>
      </c>
      <c r="B28" s="109" t="s">
        <v>89</v>
      </c>
      <c r="C28" s="234"/>
      <c r="D28" s="234">
        <v>450</v>
      </c>
      <c r="E28" s="82">
        <f t="shared" si="1"/>
        <v>1702.6100000000001</v>
      </c>
    </row>
    <row r="29" spans="1:5">
      <c r="A29" s="75">
        <v>45212</v>
      </c>
      <c r="B29" s="95" t="s">
        <v>90</v>
      </c>
      <c r="C29" s="231"/>
      <c r="D29" s="231">
        <v>270</v>
      </c>
      <c r="E29" s="82">
        <f t="shared" si="1"/>
        <v>1972.6100000000001</v>
      </c>
    </row>
    <row r="30" spans="1:5">
      <c r="A30" s="75">
        <v>45215</v>
      </c>
      <c r="B30" s="97" t="s">
        <v>91</v>
      </c>
      <c r="C30" s="231">
        <v>517</v>
      </c>
      <c r="D30" s="231"/>
      <c r="E30" s="82">
        <f t="shared" si="1"/>
        <v>1455.6100000000001</v>
      </c>
    </row>
    <row r="31" spans="1:5">
      <c r="A31" s="99">
        <v>45215</v>
      </c>
      <c r="B31" s="98" t="s">
        <v>69</v>
      </c>
      <c r="C31" s="233">
        <v>19.989999999999998</v>
      </c>
      <c r="D31" s="231"/>
      <c r="E31" s="82">
        <f t="shared" si="1"/>
        <v>1435.6200000000001</v>
      </c>
    </row>
    <row r="32" spans="1:5">
      <c r="A32" s="109">
        <v>45216</v>
      </c>
      <c r="B32" s="105" t="s">
        <v>92</v>
      </c>
      <c r="C32" s="240"/>
      <c r="D32" s="231">
        <v>150</v>
      </c>
      <c r="E32" s="82">
        <f t="shared" si="1"/>
        <v>1585.6200000000001</v>
      </c>
    </row>
    <row r="33" spans="1:5">
      <c r="A33" s="75">
        <v>45217</v>
      </c>
      <c r="B33" s="95" t="s">
        <v>93</v>
      </c>
      <c r="C33" s="240"/>
      <c r="D33" s="231">
        <v>210</v>
      </c>
      <c r="E33" s="82">
        <f t="shared" si="1"/>
        <v>1795.6200000000001</v>
      </c>
    </row>
    <row r="34" spans="1:5">
      <c r="A34" s="75">
        <v>45217</v>
      </c>
      <c r="B34" s="95" t="s">
        <v>94</v>
      </c>
      <c r="C34" s="240"/>
      <c r="D34" s="231">
        <v>90</v>
      </c>
      <c r="E34" s="82">
        <f t="shared" si="1"/>
        <v>1885.6200000000001</v>
      </c>
    </row>
    <row r="35" spans="1:5">
      <c r="A35" s="75">
        <v>45218</v>
      </c>
      <c r="B35" s="95" t="s">
        <v>95</v>
      </c>
      <c r="C35" s="231"/>
      <c r="D35" s="231">
        <v>540</v>
      </c>
      <c r="E35" s="82">
        <f t="shared" si="1"/>
        <v>2425.62</v>
      </c>
    </row>
    <row r="36" spans="1:5">
      <c r="A36" s="99">
        <v>45226</v>
      </c>
      <c r="B36" s="109" t="s">
        <v>96</v>
      </c>
      <c r="C36" s="231"/>
      <c r="D36" s="231">
        <v>30</v>
      </c>
      <c r="E36" s="82">
        <f t="shared" si="1"/>
        <v>2455.62</v>
      </c>
    </row>
    <row r="37" spans="1:5">
      <c r="A37" s="75">
        <v>45230</v>
      </c>
      <c r="B37" s="97" t="s">
        <v>78</v>
      </c>
      <c r="C37" s="231">
        <v>1.99</v>
      </c>
      <c r="D37" s="231"/>
      <c r="E37" s="82">
        <f t="shared" si="1"/>
        <v>2453.63</v>
      </c>
    </row>
    <row r="38" spans="1:5">
      <c r="A38" s="75">
        <v>45237</v>
      </c>
      <c r="B38" s="95" t="s">
        <v>99</v>
      </c>
      <c r="C38" s="231">
        <v>34.200000000000003</v>
      </c>
      <c r="D38" s="231"/>
      <c r="E38" s="82">
        <f t="shared" si="1"/>
        <v>2419.4300000000003</v>
      </c>
    </row>
    <row r="39" spans="1:5">
      <c r="A39" s="126">
        <v>45245</v>
      </c>
      <c r="B39" s="127" t="s">
        <v>97</v>
      </c>
      <c r="C39" s="231">
        <v>150</v>
      </c>
      <c r="D39" s="231"/>
      <c r="E39" s="82">
        <f t="shared" si="1"/>
        <v>2269.4300000000003</v>
      </c>
    </row>
    <row r="40" spans="1:5">
      <c r="A40" s="109">
        <v>45245</v>
      </c>
      <c r="B40" s="127" t="s">
        <v>98</v>
      </c>
      <c r="C40" s="231">
        <v>885</v>
      </c>
      <c r="D40" s="231"/>
      <c r="E40" s="82">
        <f t="shared" si="1"/>
        <v>1384.4300000000003</v>
      </c>
    </row>
    <row r="41" spans="1:5">
      <c r="A41" s="99">
        <v>45245</v>
      </c>
      <c r="B41" s="98" t="s">
        <v>69</v>
      </c>
      <c r="C41" s="233">
        <v>19.989999999999998</v>
      </c>
      <c r="D41" s="241"/>
      <c r="E41" s="82">
        <f t="shared" si="1"/>
        <v>1364.4400000000003</v>
      </c>
    </row>
    <row r="42" spans="1:5">
      <c r="A42" s="109">
        <v>45252</v>
      </c>
      <c r="B42" s="118" t="s">
        <v>100</v>
      </c>
      <c r="C42" s="231">
        <v>217.95</v>
      </c>
      <c r="D42" s="231"/>
      <c r="E42" s="82">
        <f t="shared" si="1"/>
        <v>1146.4900000000002</v>
      </c>
    </row>
    <row r="43" spans="1:5">
      <c r="A43" s="75">
        <v>45261</v>
      </c>
      <c r="B43" s="97" t="s">
        <v>78</v>
      </c>
      <c r="C43" s="231">
        <v>1.99</v>
      </c>
      <c r="D43" s="231"/>
      <c r="E43" s="82">
        <f t="shared" si="1"/>
        <v>1144.5000000000002</v>
      </c>
    </row>
    <row r="44" spans="1:5">
      <c r="A44" s="75">
        <v>45261</v>
      </c>
      <c r="B44" s="95" t="s">
        <v>101</v>
      </c>
      <c r="C44" s="231"/>
      <c r="D44" s="231">
        <v>2000</v>
      </c>
      <c r="E44" s="82">
        <f t="shared" si="1"/>
        <v>3144.5</v>
      </c>
    </row>
    <row r="45" spans="1:5">
      <c r="A45" s="75">
        <v>45264</v>
      </c>
      <c r="B45" s="98" t="s">
        <v>103</v>
      </c>
      <c r="C45" s="240">
        <v>255.54</v>
      </c>
      <c r="D45" s="231"/>
      <c r="E45" s="82">
        <f t="shared" si="1"/>
        <v>2888.96</v>
      </c>
    </row>
    <row r="46" spans="1:5">
      <c r="A46" s="75">
        <v>45264</v>
      </c>
      <c r="B46" s="95" t="s">
        <v>104</v>
      </c>
      <c r="C46" s="231">
        <v>54.35</v>
      </c>
      <c r="D46" s="231"/>
      <c r="E46" s="82">
        <f t="shared" si="1"/>
        <v>2834.61</v>
      </c>
    </row>
    <row r="47" spans="1:5">
      <c r="A47" s="75">
        <v>45264</v>
      </c>
      <c r="B47" s="95" t="s">
        <v>105</v>
      </c>
      <c r="C47" s="231">
        <v>46.4</v>
      </c>
      <c r="D47" s="231"/>
      <c r="E47" s="82">
        <f t="shared" si="1"/>
        <v>2788.21</v>
      </c>
    </row>
    <row r="48" spans="1:5">
      <c r="A48" s="75">
        <v>45264</v>
      </c>
      <c r="B48" s="95" t="s">
        <v>106</v>
      </c>
      <c r="C48" s="231">
        <v>35</v>
      </c>
      <c r="D48" s="231"/>
      <c r="E48" s="82">
        <f t="shared" si="1"/>
        <v>2753.21</v>
      </c>
    </row>
    <row r="49" spans="1:5">
      <c r="A49" s="75">
        <v>45264</v>
      </c>
      <c r="B49" s="98" t="s">
        <v>107</v>
      </c>
      <c r="C49" s="231">
        <v>3.2</v>
      </c>
      <c r="D49" s="231"/>
      <c r="E49" s="82">
        <f t="shared" si="1"/>
        <v>2750.01</v>
      </c>
    </row>
    <row r="50" spans="1:5">
      <c r="A50" s="75">
        <v>45265</v>
      </c>
      <c r="B50" s="95" t="s">
        <v>108</v>
      </c>
      <c r="C50" s="231">
        <v>789.68</v>
      </c>
      <c r="D50" s="231"/>
      <c r="E50" s="82">
        <f t="shared" si="1"/>
        <v>1960.3300000000004</v>
      </c>
    </row>
    <row r="51" spans="1:5">
      <c r="A51" s="75">
        <v>45265</v>
      </c>
      <c r="B51" s="97" t="s">
        <v>109</v>
      </c>
      <c r="C51" s="231">
        <v>163.85</v>
      </c>
      <c r="D51" s="231"/>
      <c r="E51" s="82">
        <f t="shared" si="1"/>
        <v>1796.4800000000005</v>
      </c>
    </row>
    <row r="52" spans="1:5">
      <c r="A52" s="75">
        <v>45265</v>
      </c>
      <c r="B52" s="95" t="s">
        <v>110</v>
      </c>
      <c r="C52" s="231">
        <v>27</v>
      </c>
      <c r="D52" s="231"/>
      <c r="E52" s="82">
        <f t="shared" si="1"/>
        <v>1769.4800000000005</v>
      </c>
    </row>
    <row r="53" spans="1:5">
      <c r="A53" s="75">
        <v>45265</v>
      </c>
      <c r="B53" s="95" t="s">
        <v>111</v>
      </c>
      <c r="C53" s="231">
        <v>22.1</v>
      </c>
      <c r="D53" s="231"/>
      <c r="E53" s="82">
        <f t="shared" si="1"/>
        <v>1747.3800000000006</v>
      </c>
    </row>
    <row r="54" spans="1:5">
      <c r="A54" s="75">
        <v>45266</v>
      </c>
      <c r="B54" s="95" t="s">
        <v>112</v>
      </c>
      <c r="C54" s="231"/>
      <c r="D54" s="231">
        <v>120</v>
      </c>
      <c r="E54" s="82">
        <f t="shared" si="1"/>
        <v>1867.3800000000006</v>
      </c>
    </row>
    <row r="55" spans="1:5">
      <c r="A55" s="75">
        <v>45267</v>
      </c>
      <c r="B55" s="98" t="s">
        <v>113</v>
      </c>
      <c r="C55" s="231"/>
      <c r="D55" s="231">
        <v>127.77</v>
      </c>
      <c r="E55" s="82">
        <f t="shared" si="1"/>
        <v>1995.1500000000005</v>
      </c>
    </row>
    <row r="56" spans="1:5">
      <c r="A56" s="75">
        <v>45275</v>
      </c>
      <c r="B56" s="98" t="s">
        <v>69</v>
      </c>
      <c r="C56" s="233">
        <v>19.989999999999998</v>
      </c>
      <c r="D56" s="231"/>
      <c r="E56" s="82">
        <f t="shared" si="1"/>
        <v>1975.1600000000005</v>
      </c>
    </row>
    <row r="57" spans="1:5">
      <c r="A57" s="75">
        <v>45278</v>
      </c>
      <c r="B57" s="111" t="s">
        <v>114</v>
      </c>
      <c r="C57" s="231"/>
      <c r="D57" s="231">
        <v>105</v>
      </c>
      <c r="E57" s="82">
        <f t="shared" si="1"/>
        <v>2080.1600000000008</v>
      </c>
    </row>
    <row r="58" spans="1:5">
      <c r="A58" s="75">
        <v>45280</v>
      </c>
      <c r="B58" s="97" t="s">
        <v>115</v>
      </c>
      <c r="C58" s="231"/>
      <c r="D58" s="231">
        <v>90</v>
      </c>
      <c r="E58" s="82">
        <f t="shared" si="1"/>
        <v>2170.1600000000008</v>
      </c>
    </row>
    <row r="59" spans="1:5">
      <c r="A59" s="75">
        <v>45286</v>
      </c>
      <c r="B59" s="109" t="s">
        <v>117</v>
      </c>
      <c r="C59" s="231"/>
      <c r="D59" s="231">
        <v>60</v>
      </c>
      <c r="E59" s="82">
        <f t="shared" si="1"/>
        <v>2230.1600000000008</v>
      </c>
    </row>
    <row r="60" spans="1:5">
      <c r="A60" s="75">
        <v>45288</v>
      </c>
      <c r="B60" s="95" t="s">
        <v>118</v>
      </c>
      <c r="C60" s="231"/>
      <c r="D60" s="231">
        <v>180</v>
      </c>
      <c r="E60" s="82">
        <f t="shared" si="1"/>
        <v>2410.1600000000008</v>
      </c>
    </row>
    <row r="61" spans="1:5">
      <c r="A61" s="109">
        <v>45288</v>
      </c>
      <c r="B61" s="109" t="s">
        <v>119</v>
      </c>
      <c r="C61" s="231"/>
      <c r="D61" s="231">
        <v>20</v>
      </c>
      <c r="E61" s="82">
        <f t="shared" si="1"/>
        <v>2430.1600000000008</v>
      </c>
    </row>
    <row r="62" spans="1:5">
      <c r="A62" s="75">
        <v>45293</v>
      </c>
      <c r="B62" s="97" t="s">
        <v>78</v>
      </c>
      <c r="C62" s="231">
        <v>1.99</v>
      </c>
      <c r="D62" s="231"/>
      <c r="E62" s="82">
        <f t="shared" si="1"/>
        <v>2428.170000000001</v>
      </c>
    </row>
    <row r="63" spans="1:5">
      <c r="A63" s="75">
        <v>45295</v>
      </c>
      <c r="B63" s="98" t="s">
        <v>120</v>
      </c>
      <c r="C63" s="231">
        <v>485.33</v>
      </c>
      <c r="D63" s="231"/>
      <c r="E63" s="82">
        <f t="shared" si="1"/>
        <v>1942.8400000000011</v>
      </c>
    </row>
    <row r="64" spans="1:5">
      <c r="A64" s="75">
        <v>45299</v>
      </c>
      <c r="B64" s="95" t="s">
        <v>122</v>
      </c>
      <c r="C64" s="231"/>
      <c r="D64" s="231">
        <v>4000</v>
      </c>
      <c r="E64" s="82">
        <f t="shared" si="1"/>
        <v>5942.8400000000011</v>
      </c>
    </row>
    <row r="65" spans="1:5">
      <c r="A65" s="99">
        <v>45301</v>
      </c>
      <c r="B65" s="111" t="s">
        <v>123</v>
      </c>
      <c r="C65" s="231">
        <v>1110.4000000000001</v>
      </c>
      <c r="D65" s="231"/>
      <c r="E65" s="82">
        <f t="shared" si="1"/>
        <v>4832.4400000000005</v>
      </c>
    </row>
    <row r="66" spans="1:5">
      <c r="A66" s="75">
        <v>45301</v>
      </c>
      <c r="B66" s="109" t="s">
        <v>124</v>
      </c>
      <c r="C66" s="231">
        <v>1030</v>
      </c>
      <c r="D66" s="231"/>
      <c r="E66" s="82">
        <f t="shared" si="1"/>
        <v>3802.4400000000005</v>
      </c>
    </row>
    <row r="67" spans="1:5">
      <c r="A67" s="75">
        <v>45301</v>
      </c>
      <c r="B67" s="95" t="s">
        <v>125</v>
      </c>
      <c r="C67" s="231">
        <v>113.28</v>
      </c>
      <c r="D67" s="231"/>
      <c r="E67" s="82">
        <f t="shared" si="1"/>
        <v>3689.1600000000003</v>
      </c>
    </row>
    <row r="68" spans="1:5">
      <c r="A68" s="75">
        <v>45301</v>
      </c>
      <c r="B68" s="109" t="s">
        <v>126</v>
      </c>
      <c r="C68" s="231">
        <v>99.15</v>
      </c>
      <c r="D68" s="231"/>
      <c r="E68" s="82">
        <f t="shared" si="1"/>
        <v>3590.01</v>
      </c>
    </row>
    <row r="69" spans="1:5">
      <c r="A69" s="75">
        <v>45301</v>
      </c>
      <c r="B69" s="118" t="s">
        <v>127</v>
      </c>
      <c r="C69" s="231">
        <v>78</v>
      </c>
      <c r="D69" s="231"/>
      <c r="E69" s="82">
        <f t="shared" si="1"/>
        <v>3512.01</v>
      </c>
    </row>
    <row r="70" spans="1:5">
      <c r="A70" s="109">
        <v>45303</v>
      </c>
      <c r="B70" s="109" t="s">
        <v>128</v>
      </c>
      <c r="C70" s="234">
        <v>34.4</v>
      </c>
      <c r="D70" s="231"/>
      <c r="E70" s="82">
        <f t="shared" si="1"/>
        <v>3477.61</v>
      </c>
    </row>
    <row r="71" spans="1:5">
      <c r="A71" s="75">
        <v>45303</v>
      </c>
      <c r="B71" s="109" t="s">
        <v>129</v>
      </c>
      <c r="C71" s="231">
        <v>7.3</v>
      </c>
      <c r="D71" s="231"/>
      <c r="E71" s="82">
        <f t="shared" ref="E71:E134" si="2">E70+D71-C71</f>
        <v>3470.31</v>
      </c>
    </row>
    <row r="72" spans="1:5">
      <c r="A72" s="95">
        <v>45306</v>
      </c>
      <c r="B72" s="106" t="s">
        <v>130</v>
      </c>
      <c r="C72" s="231">
        <v>67</v>
      </c>
      <c r="D72" s="231"/>
      <c r="E72" s="82">
        <f t="shared" si="2"/>
        <v>3403.31</v>
      </c>
    </row>
    <row r="73" spans="1:5">
      <c r="A73" s="75">
        <v>45306</v>
      </c>
      <c r="B73" s="111" t="s">
        <v>132</v>
      </c>
      <c r="C73" s="231">
        <v>48.5</v>
      </c>
      <c r="D73" s="231"/>
      <c r="E73" s="82">
        <f t="shared" si="2"/>
        <v>3354.81</v>
      </c>
    </row>
    <row r="74" spans="1:5">
      <c r="A74" s="75">
        <v>45307</v>
      </c>
      <c r="B74" s="98" t="s">
        <v>69</v>
      </c>
      <c r="C74" s="233">
        <v>19.989999999999998</v>
      </c>
      <c r="D74" s="231"/>
      <c r="E74" s="82">
        <f t="shared" si="2"/>
        <v>3334.82</v>
      </c>
    </row>
    <row r="75" spans="1:5">
      <c r="A75" s="75">
        <v>45313</v>
      </c>
      <c r="B75" s="98" t="s">
        <v>134</v>
      </c>
      <c r="C75" s="231">
        <v>142.76</v>
      </c>
      <c r="D75" s="231"/>
      <c r="E75" s="82">
        <f t="shared" si="2"/>
        <v>3192.0600000000004</v>
      </c>
    </row>
    <row r="76" spans="1:5">
      <c r="A76" s="109">
        <v>45313</v>
      </c>
      <c r="B76" s="127" t="s">
        <v>133</v>
      </c>
      <c r="C76" s="234">
        <v>105</v>
      </c>
      <c r="D76" s="231"/>
      <c r="E76" s="82">
        <f t="shared" si="2"/>
        <v>3087.0600000000004</v>
      </c>
    </row>
    <row r="77" spans="1:5">
      <c r="A77" s="75">
        <v>45314</v>
      </c>
      <c r="B77" s="95" t="s">
        <v>136</v>
      </c>
      <c r="C77" s="231"/>
      <c r="D77" s="231">
        <v>254.95</v>
      </c>
      <c r="E77" s="82">
        <f t="shared" si="2"/>
        <v>3342.01</v>
      </c>
    </row>
    <row r="78" spans="1:5">
      <c r="A78" s="109">
        <v>45322</v>
      </c>
      <c r="B78" s="97" t="s">
        <v>78</v>
      </c>
      <c r="C78" s="231">
        <v>1.99</v>
      </c>
      <c r="D78" s="231"/>
      <c r="E78" s="82">
        <f t="shared" si="2"/>
        <v>3340.0200000000004</v>
      </c>
    </row>
    <row r="79" spans="1:5">
      <c r="A79" s="75">
        <v>45330</v>
      </c>
      <c r="B79" s="105" t="s">
        <v>137</v>
      </c>
      <c r="C79" s="231">
        <v>110.5</v>
      </c>
      <c r="D79" s="231"/>
      <c r="E79" s="82">
        <f t="shared" si="2"/>
        <v>3229.5200000000004</v>
      </c>
    </row>
    <row r="80" spans="1:5">
      <c r="A80" s="75">
        <v>45337</v>
      </c>
      <c r="B80" s="109" t="s">
        <v>138</v>
      </c>
      <c r="C80" s="231">
        <v>154</v>
      </c>
      <c r="D80" s="231"/>
      <c r="E80" s="82">
        <f t="shared" si="2"/>
        <v>3075.5200000000004</v>
      </c>
    </row>
    <row r="81" spans="1:5">
      <c r="A81" s="75">
        <v>45337</v>
      </c>
      <c r="B81" s="98" t="s">
        <v>69</v>
      </c>
      <c r="C81" s="233">
        <v>19.989999999999998</v>
      </c>
      <c r="D81" s="231"/>
      <c r="E81" s="82">
        <f t="shared" si="2"/>
        <v>3055.5300000000007</v>
      </c>
    </row>
    <row r="82" spans="1:5">
      <c r="A82" s="75">
        <v>45337</v>
      </c>
      <c r="B82" s="95" t="s">
        <v>139</v>
      </c>
      <c r="C82" s="231"/>
      <c r="D82" s="231">
        <v>113.28</v>
      </c>
      <c r="E82" s="82">
        <f t="shared" si="2"/>
        <v>3168.8100000000009</v>
      </c>
    </row>
    <row r="83" spans="1:5">
      <c r="A83" s="109">
        <v>45344</v>
      </c>
      <c r="B83" s="127" t="s">
        <v>141</v>
      </c>
      <c r="C83" s="232"/>
      <c r="D83" s="231">
        <v>30</v>
      </c>
      <c r="E83" s="82">
        <f t="shared" si="2"/>
        <v>3198.8100000000009</v>
      </c>
    </row>
    <row r="84" spans="1:5">
      <c r="A84" s="109">
        <v>45344</v>
      </c>
      <c r="B84" s="95" t="s">
        <v>142</v>
      </c>
      <c r="C84" s="231"/>
      <c r="D84" s="231">
        <v>30</v>
      </c>
      <c r="E84" s="82">
        <f t="shared" si="2"/>
        <v>3228.8100000000009</v>
      </c>
    </row>
    <row r="85" spans="1:5">
      <c r="A85" s="75">
        <v>45344</v>
      </c>
      <c r="B85" s="122" t="s">
        <v>143</v>
      </c>
      <c r="C85" s="231"/>
      <c r="D85" s="231">
        <v>30</v>
      </c>
      <c r="E85" s="82">
        <f t="shared" si="2"/>
        <v>3258.8100000000009</v>
      </c>
    </row>
    <row r="86" spans="1:5">
      <c r="A86" s="75">
        <v>45352</v>
      </c>
      <c r="B86" s="97" t="s">
        <v>144</v>
      </c>
      <c r="C86" s="231">
        <v>84</v>
      </c>
      <c r="D86" s="231"/>
      <c r="E86" s="82">
        <f t="shared" si="2"/>
        <v>3174.8100000000009</v>
      </c>
    </row>
    <row r="87" spans="1:5">
      <c r="A87" s="75">
        <v>45352</v>
      </c>
      <c r="B87" s="97" t="s">
        <v>78</v>
      </c>
      <c r="C87" s="231">
        <v>1.99</v>
      </c>
      <c r="D87" s="231"/>
      <c r="E87" s="82">
        <f t="shared" si="2"/>
        <v>3172.8200000000011</v>
      </c>
    </row>
    <row r="88" spans="1:5">
      <c r="A88" s="75">
        <v>45355</v>
      </c>
      <c r="B88" s="109" t="s">
        <v>102</v>
      </c>
      <c r="C88" s="231"/>
      <c r="D88" s="231">
        <v>30</v>
      </c>
      <c r="E88" s="82">
        <f t="shared" si="2"/>
        <v>3202.8200000000011</v>
      </c>
    </row>
    <row r="89" spans="1:5">
      <c r="A89" s="75">
        <v>45365</v>
      </c>
      <c r="B89" s="127" t="s">
        <v>145</v>
      </c>
      <c r="C89" s="231"/>
      <c r="D89" s="231">
        <v>60</v>
      </c>
      <c r="E89" s="82">
        <f t="shared" si="2"/>
        <v>3262.8200000000011</v>
      </c>
    </row>
    <row r="90" spans="1:5">
      <c r="A90" s="75">
        <v>45365</v>
      </c>
      <c r="B90" s="127" t="s">
        <v>146</v>
      </c>
      <c r="C90" s="234"/>
      <c r="D90" s="234">
        <v>30</v>
      </c>
      <c r="E90" s="82">
        <f t="shared" si="2"/>
        <v>3292.8200000000011</v>
      </c>
    </row>
    <row r="91" spans="1:5">
      <c r="A91" s="75">
        <v>45366</v>
      </c>
      <c r="B91" s="98" t="s">
        <v>69</v>
      </c>
      <c r="C91" s="234">
        <v>19.989999999999998</v>
      </c>
      <c r="D91" s="234"/>
      <c r="E91" s="82">
        <f t="shared" si="2"/>
        <v>3272.8300000000013</v>
      </c>
    </row>
    <row r="92" spans="1:5">
      <c r="A92" s="75">
        <v>45369</v>
      </c>
      <c r="B92" s="105" t="s">
        <v>150</v>
      </c>
      <c r="C92" s="234">
        <v>900</v>
      </c>
      <c r="D92" s="234"/>
      <c r="E92" s="82">
        <f t="shared" si="2"/>
        <v>2372.8300000000013</v>
      </c>
    </row>
    <row r="93" spans="1:5">
      <c r="A93" s="75">
        <v>45369</v>
      </c>
      <c r="B93" s="98" t="s">
        <v>151</v>
      </c>
      <c r="C93" s="231">
        <v>80</v>
      </c>
      <c r="D93" s="231"/>
      <c r="E93" s="82">
        <f t="shared" si="2"/>
        <v>2292.8300000000013</v>
      </c>
    </row>
    <row r="94" spans="1:5">
      <c r="A94" s="75">
        <v>45369</v>
      </c>
      <c r="B94" s="95" t="s">
        <v>152</v>
      </c>
      <c r="C94" s="231"/>
      <c r="D94" s="234">
        <v>1000</v>
      </c>
      <c r="E94" s="82">
        <f t="shared" si="2"/>
        <v>3292.8300000000013</v>
      </c>
    </row>
    <row r="95" spans="1:5">
      <c r="A95" s="75">
        <v>45370</v>
      </c>
      <c r="B95" s="105" t="s">
        <v>149</v>
      </c>
      <c r="C95" s="234">
        <v>105.76</v>
      </c>
      <c r="D95" s="231"/>
      <c r="E95" s="82">
        <f t="shared" si="2"/>
        <v>3187.0700000000011</v>
      </c>
    </row>
    <row r="96" spans="1:5">
      <c r="A96" s="75">
        <v>45370</v>
      </c>
      <c r="B96" s="127" t="s">
        <v>147</v>
      </c>
      <c r="C96" s="234">
        <v>60</v>
      </c>
      <c r="D96" s="231"/>
      <c r="E96" s="82">
        <f t="shared" si="2"/>
        <v>3127.0700000000011</v>
      </c>
    </row>
    <row r="97" spans="1:5">
      <c r="A97" s="109">
        <v>45370</v>
      </c>
      <c r="B97" s="112" t="s">
        <v>153</v>
      </c>
      <c r="C97" s="234"/>
      <c r="D97" s="231">
        <v>120</v>
      </c>
      <c r="E97" s="82">
        <f t="shared" si="2"/>
        <v>3247.0700000000011</v>
      </c>
    </row>
    <row r="98" spans="1:5">
      <c r="A98" s="95">
        <v>45371</v>
      </c>
      <c r="B98" s="105" t="s">
        <v>154</v>
      </c>
      <c r="C98" s="234"/>
      <c r="D98" s="231">
        <v>20</v>
      </c>
      <c r="E98" s="82">
        <f t="shared" si="2"/>
        <v>3267.0700000000011</v>
      </c>
    </row>
    <row r="99" spans="1:5">
      <c r="A99" s="75">
        <v>45372</v>
      </c>
      <c r="B99" s="95" t="s">
        <v>155</v>
      </c>
      <c r="C99" s="234"/>
      <c r="D99" s="231">
        <v>60</v>
      </c>
      <c r="E99" s="82">
        <f t="shared" si="2"/>
        <v>3327.0700000000011</v>
      </c>
    </row>
    <row r="100" spans="1:5">
      <c r="A100" s="75">
        <v>45384</v>
      </c>
      <c r="B100" s="97" t="s">
        <v>78</v>
      </c>
      <c r="C100" s="231">
        <v>1.99</v>
      </c>
      <c r="D100" s="231"/>
      <c r="E100" s="82">
        <f t="shared" si="2"/>
        <v>3325.0800000000013</v>
      </c>
    </row>
    <row r="101" spans="1:5">
      <c r="A101" s="75">
        <v>45387</v>
      </c>
      <c r="B101" s="95" t="s">
        <v>156</v>
      </c>
      <c r="C101" s="234"/>
      <c r="D101" s="231">
        <v>120</v>
      </c>
      <c r="E101" s="82">
        <f t="shared" si="2"/>
        <v>3445.0800000000013</v>
      </c>
    </row>
    <row r="102" spans="1:5">
      <c r="A102" s="75">
        <v>45387</v>
      </c>
      <c r="B102" s="98" t="s">
        <v>157</v>
      </c>
      <c r="C102" s="234"/>
      <c r="D102" s="231">
        <v>60</v>
      </c>
      <c r="E102" s="82">
        <f t="shared" si="2"/>
        <v>3505.0800000000013</v>
      </c>
    </row>
    <row r="103" spans="1:5">
      <c r="A103" s="75">
        <v>45387</v>
      </c>
      <c r="B103" s="98" t="s">
        <v>158</v>
      </c>
      <c r="C103" s="235"/>
      <c r="D103" s="231">
        <v>60</v>
      </c>
      <c r="E103" s="82">
        <f t="shared" si="2"/>
        <v>3565.0800000000013</v>
      </c>
    </row>
    <row r="104" spans="1:5">
      <c r="A104" s="75">
        <v>45387</v>
      </c>
      <c r="B104" s="98" t="s">
        <v>159</v>
      </c>
      <c r="C104" s="235"/>
      <c r="D104" s="231">
        <v>60</v>
      </c>
      <c r="E104" s="82">
        <f t="shared" si="2"/>
        <v>3625.0800000000013</v>
      </c>
    </row>
    <row r="105" spans="1:5">
      <c r="A105" s="75">
        <v>45387</v>
      </c>
      <c r="B105" s="98" t="s">
        <v>160</v>
      </c>
      <c r="C105" s="234"/>
      <c r="D105" s="231">
        <v>60</v>
      </c>
      <c r="E105" s="82">
        <f t="shared" si="2"/>
        <v>3685.0800000000013</v>
      </c>
    </row>
    <row r="106" spans="1:5">
      <c r="A106" s="75">
        <v>45387</v>
      </c>
      <c r="B106" s="98" t="s">
        <v>162</v>
      </c>
      <c r="C106" s="234"/>
      <c r="D106" s="231">
        <v>60</v>
      </c>
      <c r="E106" s="82">
        <f t="shared" si="2"/>
        <v>3745.0800000000013</v>
      </c>
    </row>
    <row r="107" spans="1:5">
      <c r="A107" s="75">
        <v>45387</v>
      </c>
      <c r="B107" s="98" t="s">
        <v>161</v>
      </c>
      <c r="C107" s="235"/>
      <c r="D107" s="231">
        <v>30</v>
      </c>
      <c r="E107" s="82">
        <f t="shared" si="2"/>
        <v>3775.0800000000013</v>
      </c>
    </row>
    <row r="108" spans="1:5">
      <c r="A108" s="75">
        <v>45387</v>
      </c>
      <c r="B108" s="98" t="s">
        <v>164</v>
      </c>
      <c r="C108" s="235"/>
      <c r="D108" s="231">
        <v>30</v>
      </c>
      <c r="E108" s="82">
        <f t="shared" si="2"/>
        <v>3805.0800000000013</v>
      </c>
    </row>
    <row r="109" spans="1:5">
      <c r="A109" s="75">
        <v>45387</v>
      </c>
      <c r="B109" s="98" t="s">
        <v>163</v>
      </c>
      <c r="C109" s="234"/>
      <c r="D109" s="231">
        <v>30</v>
      </c>
      <c r="E109" s="82">
        <f t="shared" si="2"/>
        <v>3835.0800000000013</v>
      </c>
    </row>
    <row r="110" spans="1:5">
      <c r="A110" s="75">
        <v>45397</v>
      </c>
      <c r="B110" s="98" t="s">
        <v>69</v>
      </c>
      <c r="C110" s="234">
        <v>19.989999999999998</v>
      </c>
      <c r="D110" s="232"/>
      <c r="E110" s="82">
        <f t="shared" si="2"/>
        <v>3815.0900000000015</v>
      </c>
    </row>
    <row r="111" spans="1:5">
      <c r="A111" s="75">
        <v>45397</v>
      </c>
      <c r="B111" s="97" t="s">
        <v>165</v>
      </c>
      <c r="C111" s="234"/>
      <c r="D111" s="231">
        <v>30</v>
      </c>
      <c r="E111" s="82">
        <f t="shared" si="2"/>
        <v>3845.0900000000015</v>
      </c>
    </row>
    <row r="112" spans="1:5">
      <c r="A112" s="75">
        <v>45404</v>
      </c>
      <c r="B112" s="95" t="s">
        <v>166</v>
      </c>
      <c r="C112" s="234">
        <v>565.44000000000005</v>
      </c>
      <c r="D112" s="231"/>
      <c r="E112" s="82">
        <f t="shared" si="2"/>
        <v>3279.6500000000015</v>
      </c>
    </row>
    <row r="113" spans="1:5">
      <c r="A113" s="75">
        <v>45404</v>
      </c>
      <c r="B113" s="97" t="s">
        <v>168</v>
      </c>
      <c r="C113" s="233">
        <v>60</v>
      </c>
      <c r="D113" s="231"/>
      <c r="E113" s="82">
        <f t="shared" si="2"/>
        <v>3219.6500000000015</v>
      </c>
    </row>
    <row r="114" spans="1:5">
      <c r="A114" s="75">
        <v>45404</v>
      </c>
      <c r="B114" s="97" t="s">
        <v>110</v>
      </c>
      <c r="C114" s="233">
        <v>25</v>
      </c>
      <c r="D114" s="231"/>
      <c r="E114" s="82">
        <f t="shared" si="2"/>
        <v>3194.6500000000015</v>
      </c>
    </row>
    <row r="115" spans="1:5">
      <c r="A115" s="75">
        <v>45405</v>
      </c>
      <c r="B115" s="97" t="s">
        <v>169</v>
      </c>
      <c r="C115" s="233">
        <v>114.32</v>
      </c>
      <c r="D115" s="231"/>
      <c r="E115" s="82">
        <f t="shared" si="2"/>
        <v>3080.3300000000013</v>
      </c>
    </row>
    <row r="116" spans="1:5">
      <c r="A116" s="75">
        <v>45409</v>
      </c>
      <c r="B116" s="97" t="s">
        <v>170</v>
      </c>
      <c r="C116" s="233">
        <v>53</v>
      </c>
      <c r="D116" s="231"/>
      <c r="E116" s="82">
        <f t="shared" si="2"/>
        <v>3027.3300000000013</v>
      </c>
    </row>
    <row r="117" spans="1:5">
      <c r="A117" s="75">
        <v>45411</v>
      </c>
      <c r="B117" s="97" t="s">
        <v>171</v>
      </c>
      <c r="C117" s="235"/>
      <c r="D117" s="231">
        <v>20</v>
      </c>
      <c r="E117" s="82">
        <f t="shared" si="2"/>
        <v>3047.3300000000013</v>
      </c>
    </row>
    <row r="118" spans="1:5">
      <c r="A118" s="75">
        <v>45412</v>
      </c>
      <c r="B118" s="97" t="s">
        <v>78</v>
      </c>
      <c r="C118" s="233">
        <v>1.99</v>
      </c>
      <c r="D118" s="231"/>
      <c r="E118" s="82">
        <f t="shared" si="2"/>
        <v>3045.3400000000015</v>
      </c>
    </row>
    <row r="119" spans="1:5">
      <c r="A119" s="75">
        <v>45418</v>
      </c>
      <c r="B119" s="97" t="s">
        <v>172</v>
      </c>
      <c r="C119" s="234">
        <v>33.5</v>
      </c>
      <c r="D119" s="231"/>
      <c r="E119" s="82">
        <f t="shared" si="2"/>
        <v>3011.8400000000015</v>
      </c>
    </row>
    <row r="120" spans="1:5">
      <c r="A120" s="75">
        <v>45426</v>
      </c>
      <c r="B120" s="97" t="s">
        <v>173</v>
      </c>
      <c r="C120" s="234"/>
      <c r="D120" s="231">
        <v>120</v>
      </c>
      <c r="E120" s="82">
        <f t="shared" si="2"/>
        <v>3131.8400000000015</v>
      </c>
    </row>
    <row r="121" spans="1:5">
      <c r="A121" s="75">
        <v>45427</v>
      </c>
      <c r="B121" s="98" t="s">
        <v>69</v>
      </c>
      <c r="C121" s="234">
        <v>19.989999999999998</v>
      </c>
      <c r="D121" s="231"/>
      <c r="E121" s="82">
        <f t="shared" si="2"/>
        <v>3111.8500000000017</v>
      </c>
    </row>
    <row r="122" spans="1:5">
      <c r="A122" s="75">
        <v>45427</v>
      </c>
      <c r="B122" s="97" t="s">
        <v>174</v>
      </c>
      <c r="C122" s="234">
        <v>4.99</v>
      </c>
      <c r="D122" s="231"/>
      <c r="E122" s="82">
        <f t="shared" si="2"/>
        <v>3106.8600000000019</v>
      </c>
    </row>
    <row r="123" spans="1:5">
      <c r="A123" s="75">
        <v>45428</v>
      </c>
      <c r="B123" s="127" t="s">
        <v>175</v>
      </c>
      <c r="C123" s="233">
        <v>180</v>
      </c>
      <c r="D123" s="231"/>
      <c r="E123" s="82">
        <f t="shared" si="2"/>
        <v>2926.8600000000019</v>
      </c>
    </row>
    <row r="124" spans="1:5">
      <c r="A124" s="75">
        <v>45428</v>
      </c>
      <c r="B124" s="97" t="s">
        <v>176</v>
      </c>
      <c r="C124" s="234"/>
      <c r="D124" s="231">
        <v>120</v>
      </c>
      <c r="E124" s="82">
        <f t="shared" si="2"/>
        <v>3046.8600000000019</v>
      </c>
    </row>
    <row r="125" spans="1:5">
      <c r="A125" s="109">
        <v>45435</v>
      </c>
      <c r="B125" s="105" t="s">
        <v>178</v>
      </c>
      <c r="C125" s="234"/>
      <c r="D125" s="231">
        <v>210</v>
      </c>
      <c r="E125" s="82">
        <f t="shared" si="2"/>
        <v>3256.8600000000019</v>
      </c>
    </row>
    <row r="126" spans="1:5">
      <c r="A126" s="75">
        <v>45436</v>
      </c>
      <c r="B126" s="105" t="s">
        <v>177</v>
      </c>
      <c r="C126" s="235"/>
      <c r="D126" s="231">
        <v>60</v>
      </c>
      <c r="E126" s="82">
        <f t="shared" si="2"/>
        <v>3316.8600000000019</v>
      </c>
    </row>
    <row r="127" spans="1:5">
      <c r="A127" s="75">
        <v>45440</v>
      </c>
      <c r="B127" s="97" t="s">
        <v>174</v>
      </c>
      <c r="C127" s="234">
        <v>6.99</v>
      </c>
      <c r="D127" s="231"/>
      <c r="E127" s="82">
        <f t="shared" si="2"/>
        <v>3309.8700000000022</v>
      </c>
    </row>
    <row r="128" spans="1:5">
      <c r="A128" s="75">
        <v>45441</v>
      </c>
      <c r="B128" s="105" t="s">
        <v>181</v>
      </c>
      <c r="C128" s="235"/>
      <c r="D128" s="231">
        <v>120</v>
      </c>
      <c r="E128" s="82">
        <f t="shared" si="2"/>
        <v>3429.8700000000022</v>
      </c>
    </row>
    <row r="129" spans="1:5">
      <c r="A129" s="75">
        <v>45442</v>
      </c>
      <c r="B129" s="97" t="s">
        <v>78</v>
      </c>
      <c r="C129" s="233">
        <v>1.99</v>
      </c>
      <c r="D129" s="231"/>
      <c r="E129" s="82">
        <f t="shared" si="2"/>
        <v>3427.8800000000024</v>
      </c>
    </row>
    <row r="130" spans="1:5">
      <c r="A130" s="75">
        <v>45443</v>
      </c>
      <c r="B130" s="105" t="s">
        <v>179</v>
      </c>
      <c r="C130" s="234"/>
      <c r="D130" s="231">
        <v>30</v>
      </c>
      <c r="E130" s="82">
        <f t="shared" si="2"/>
        <v>3457.8800000000024</v>
      </c>
    </row>
    <row r="131" spans="1:5">
      <c r="A131" s="75">
        <v>45447</v>
      </c>
      <c r="B131" s="105" t="s">
        <v>182</v>
      </c>
      <c r="C131" s="234"/>
      <c r="D131" s="231">
        <v>30</v>
      </c>
      <c r="E131" s="82">
        <f t="shared" si="2"/>
        <v>3487.8800000000024</v>
      </c>
    </row>
    <row r="132" spans="1:5">
      <c r="A132" s="75">
        <v>45448</v>
      </c>
      <c r="B132" s="105" t="s">
        <v>183</v>
      </c>
      <c r="C132" s="234"/>
      <c r="D132" s="231">
        <v>450</v>
      </c>
      <c r="E132" s="82">
        <f t="shared" si="2"/>
        <v>3937.8800000000024</v>
      </c>
    </row>
    <row r="133" spans="1:5">
      <c r="A133" s="75">
        <v>45454</v>
      </c>
      <c r="B133" s="105" t="s">
        <v>185</v>
      </c>
      <c r="C133" s="234">
        <v>100</v>
      </c>
      <c r="D133" s="231"/>
      <c r="E133" s="82">
        <f t="shared" si="2"/>
        <v>3837.8800000000024</v>
      </c>
    </row>
    <row r="134" spans="1:5">
      <c r="A134" s="75">
        <v>45454</v>
      </c>
      <c r="B134" s="105" t="s">
        <v>186</v>
      </c>
      <c r="C134" s="234">
        <v>25</v>
      </c>
      <c r="D134" s="231"/>
      <c r="E134" s="82">
        <f t="shared" si="2"/>
        <v>3812.8800000000024</v>
      </c>
    </row>
    <row r="135" spans="1:5">
      <c r="A135" s="75">
        <v>45456</v>
      </c>
      <c r="B135" s="105" t="s">
        <v>184</v>
      </c>
      <c r="C135" s="234"/>
      <c r="D135" s="231">
        <v>30</v>
      </c>
      <c r="E135" s="82">
        <f t="shared" ref="E135:E166" si="3">E134+D135-C135</f>
        <v>3842.8800000000024</v>
      </c>
    </row>
    <row r="136" spans="1:5">
      <c r="A136" s="95">
        <v>45460</v>
      </c>
      <c r="B136" s="106" t="s">
        <v>188</v>
      </c>
      <c r="C136" s="234">
        <v>132.5</v>
      </c>
      <c r="D136" s="231"/>
      <c r="E136" s="82">
        <f t="shared" si="3"/>
        <v>3710.3800000000024</v>
      </c>
    </row>
    <row r="137" spans="1:5">
      <c r="A137" s="75">
        <v>45460</v>
      </c>
      <c r="B137" s="98" t="s">
        <v>69</v>
      </c>
      <c r="C137" s="234">
        <v>19.989999999999998</v>
      </c>
      <c r="D137" s="231"/>
      <c r="E137" s="82">
        <f t="shared" si="3"/>
        <v>3690.3900000000026</v>
      </c>
    </row>
    <row r="138" spans="1:5">
      <c r="A138" s="75">
        <v>45460</v>
      </c>
      <c r="B138" s="112" t="s">
        <v>190</v>
      </c>
      <c r="C138" s="234"/>
      <c r="D138" s="231">
        <v>114.32</v>
      </c>
      <c r="E138" s="82">
        <f t="shared" si="3"/>
        <v>3804.7100000000028</v>
      </c>
    </row>
    <row r="139" spans="1:5">
      <c r="A139" s="75">
        <v>45462</v>
      </c>
      <c r="B139" s="109" t="s">
        <v>191</v>
      </c>
      <c r="C139" s="234">
        <v>42.1</v>
      </c>
      <c r="D139" s="231"/>
      <c r="E139" s="82">
        <f t="shared" si="3"/>
        <v>3762.6100000000029</v>
      </c>
    </row>
    <row r="140" spans="1:5">
      <c r="A140" s="75">
        <v>45462</v>
      </c>
      <c r="B140" s="105" t="s">
        <v>180</v>
      </c>
      <c r="C140" s="234"/>
      <c r="D140" s="231">
        <v>60</v>
      </c>
      <c r="E140" s="82">
        <f t="shared" si="3"/>
        <v>3822.6100000000029</v>
      </c>
    </row>
    <row r="141" spans="1:5">
      <c r="A141" s="75">
        <v>45463</v>
      </c>
      <c r="B141" s="105" t="s">
        <v>187</v>
      </c>
      <c r="C141" s="234"/>
      <c r="D141" s="231">
        <v>90</v>
      </c>
      <c r="E141" s="82">
        <f t="shared" si="3"/>
        <v>3912.6100000000029</v>
      </c>
    </row>
    <row r="142" spans="1:5">
      <c r="A142" s="75">
        <v>45467</v>
      </c>
      <c r="B142" s="127" t="s">
        <v>192</v>
      </c>
      <c r="C142" s="231">
        <v>315</v>
      </c>
      <c r="D142" s="231"/>
      <c r="E142" s="82">
        <f t="shared" si="3"/>
        <v>3597.6100000000029</v>
      </c>
    </row>
    <row r="143" spans="1:5">
      <c r="A143" s="75">
        <v>45467</v>
      </c>
      <c r="B143" s="127" t="s">
        <v>193</v>
      </c>
      <c r="C143" s="231">
        <v>80</v>
      </c>
      <c r="D143" s="231"/>
      <c r="E143" s="82">
        <f t="shared" si="3"/>
        <v>3517.6100000000029</v>
      </c>
    </row>
    <row r="144" spans="1:5">
      <c r="A144" s="75">
        <v>45474</v>
      </c>
      <c r="B144" s="97" t="s">
        <v>78</v>
      </c>
      <c r="C144" s="233">
        <v>1.99</v>
      </c>
      <c r="D144" s="231"/>
      <c r="E144" s="82">
        <f t="shared" si="3"/>
        <v>3515.6200000000031</v>
      </c>
    </row>
    <row r="145" spans="1:5">
      <c r="A145" s="75">
        <v>45476</v>
      </c>
      <c r="B145" s="105" t="s">
        <v>194</v>
      </c>
      <c r="C145" s="231"/>
      <c r="D145" s="231">
        <v>390</v>
      </c>
      <c r="E145" s="82">
        <f t="shared" si="3"/>
        <v>3905.6200000000031</v>
      </c>
    </row>
    <row r="146" spans="1:5">
      <c r="A146" s="75">
        <v>45481</v>
      </c>
      <c r="B146" s="106" t="s">
        <v>195</v>
      </c>
      <c r="C146" s="234">
        <v>168.2</v>
      </c>
      <c r="D146" s="231"/>
      <c r="E146" s="82">
        <f t="shared" si="3"/>
        <v>3737.4200000000033</v>
      </c>
    </row>
    <row r="147" spans="1:5">
      <c r="A147" s="75">
        <v>45488</v>
      </c>
      <c r="B147" s="98" t="s">
        <v>69</v>
      </c>
      <c r="C147" s="234">
        <v>19.989999999999998</v>
      </c>
      <c r="D147" s="231"/>
      <c r="E147" s="82">
        <f t="shared" si="3"/>
        <v>3717.4300000000035</v>
      </c>
    </row>
    <row r="148" spans="1:5">
      <c r="A148" s="75">
        <v>45496</v>
      </c>
      <c r="B148" s="127" t="s">
        <v>197</v>
      </c>
      <c r="C148" s="234">
        <v>270</v>
      </c>
      <c r="D148" s="231"/>
      <c r="E148" s="82">
        <f t="shared" si="3"/>
        <v>3447.4300000000035</v>
      </c>
    </row>
    <row r="149" spans="1:5">
      <c r="A149" s="75">
        <v>45496</v>
      </c>
      <c r="B149" s="105" t="s">
        <v>196</v>
      </c>
      <c r="C149" s="234">
        <v>126.2</v>
      </c>
      <c r="D149" s="231"/>
      <c r="E149" s="82">
        <f t="shared" si="3"/>
        <v>3321.2300000000037</v>
      </c>
    </row>
    <row r="150" spans="1:5">
      <c r="A150" s="75">
        <v>45502</v>
      </c>
      <c r="B150" s="95" t="s">
        <v>198</v>
      </c>
      <c r="C150" s="234">
        <v>114.32</v>
      </c>
      <c r="D150" s="231"/>
      <c r="E150" s="82">
        <f t="shared" si="3"/>
        <v>3206.9100000000035</v>
      </c>
    </row>
    <row r="151" spans="1:5">
      <c r="A151" s="75">
        <v>45502</v>
      </c>
      <c r="B151" s="105" t="s">
        <v>199</v>
      </c>
      <c r="C151" s="234"/>
      <c r="D151" s="231">
        <v>180</v>
      </c>
      <c r="E151" s="82">
        <f t="shared" si="3"/>
        <v>3386.9100000000035</v>
      </c>
    </row>
    <row r="152" spans="1:5">
      <c r="A152" s="75">
        <v>45503</v>
      </c>
      <c r="B152" s="97" t="s">
        <v>78</v>
      </c>
      <c r="C152" s="234">
        <v>1.99</v>
      </c>
      <c r="D152" s="231"/>
      <c r="E152" s="82">
        <f t="shared" si="3"/>
        <v>3384.9200000000037</v>
      </c>
    </row>
    <row r="153" spans="1:5">
      <c r="A153" s="75">
        <v>45512</v>
      </c>
      <c r="B153" s="109" t="s">
        <v>201</v>
      </c>
      <c r="C153" s="234"/>
      <c r="D153" s="231">
        <v>20</v>
      </c>
      <c r="E153" s="82">
        <f t="shared" si="3"/>
        <v>3404.9200000000037</v>
      </c>
    </row>
    <row r="154" spans="1:5">
      <c r="A154" s="75">
        <v>45520</v>
      </c>
      <c r="B154" s="97" t="s">
        <v>202</v>
      </c>
      <c r="C154" s="234">
        <v>270</v>
      </c>
      <c r="D154" s="231"/>
      <c r="E154" s="82">
        <f t="shared" si="3"/>
        <v>3134.9200000000037</v>
      </c>
    </row>
    <row r="155" spans="1:5">
      <c r="A155" s="75">
        <v>45520</v>
      </c>
      <c r="B155" s="98" t="s">
        <v>69</v>
      </c>
      <c r="C155" s="234">
        <v>19.989999999999998</v>
      </c>
      <c r="D155" s="231"/>
      <c r="E155" s="82">
        <f t="shared" si="3"/>
        <v>3114.9300000000039</v>
      </c>
    </row>
    <row r="156" spans="1:5">
      <c r="A156" s="75">
        <v>45523</v>
      </c>
      <c r="B156" s="95" t="s">
        <v>203</v>
      </c>
      <c r="C156" s="234">
        <v>37.229999999999997</v>
      </c>
      <c r="D156" s="231"/>
      <c r="E156" s="82">
        <f t="shared" si="3"/>
        <v>3077.7000000000039</v>
      </c>
    </row>
    <row r="157" spans="1:5">
      <c r="A157" s="75">
        <v>45527</v>
      </c>
      <c r="B157" s="130" t="s">
        <v>204</v>
      </c>
      <c r="C157" s="234">
        <v>1460.4</v>
      </c>
      <c r="D157" s="231"/>
      <c r="E157" s="82">
        <f t="shared" si="3"/>
        <v>1617.3000000000038</v>
      </c>
    </row>
    <row r="158" spans="1:5">
      <c r="A158" s="75">
        <v>45527</v>
      </c>
      <c r="B158" s="95" t="s">
        <v>205</v>
      </c>
      <c r="C158" s="234">
        <v>100</v>
      </c>
      <c r="D158" s="231"/>
      <c r="E158" s="82">
        <f t="shared" si="3"/>
        <v>1517.3000000000038</v>
      </c>
    </row>
    <row r="159" spans="1:5">
      <c r="A159" s="75">
        <v>45530</v>
      </c>
      <c r="B159" s="105" t="s">
        <v>200</v>
      </c>
      <c r="C159" s="234"/>
      <c r="D159" s="231">
        <v>240</v>
      </c>
      <c r="E159" s="82">
        <f t="shared" si="3"/>
        <v>1757.3000000000038</v>
      </c>
    </row>
    <row r="160" spans="1:5">
      <c r="A160" s="75">
        <v>45533</v>
      </c>
      <c r="B160" s="130" t="s">
        <v>208</v>
      </c>
      <c r="C160" s="234">
        <v>750.9</v>
      </c>
      <c r="D160" s="231"/>
      <c r="E160" s="82">
        <f t="shared" si="3"/>
        <v>1006.4000000000038</v>
      </c>
    </row>
    <row r="161" spans="1:5">
      <c r="A161" s="109">
        <v>45533</v>
      </c>
      <c r="B161" s="111" t="s">
        <v>209</v>
      </c>
      <c r="C161" s="234">
        <v>121</v>
      </c>
      <c r="D161" s="231"/>
      <c r="E161" s="82">
        <f t="shared" si="3"/>
        <v>885.40000000000384</v>
      </c>
    </row>
    <row r="162" spans="1:5">
      <c r="A162" s="75">
        <v>45533</v>
      </c>
      <c r="B162" s="95" t="s">
        <v>210</v>
      </c>
      <c r="C162" s="234"/>
      <c r="D162" s="231">
        <v>497.54</v>
      </c>
      <c r="E162" s="82">
        <f t="shared" si="3"/>
        <v>1382.9400000000039</v>
      </c>
    </row>
    <row r="163" spans="1:5">
      <c r="A163" s="75">
        <v>45533</v>
      </c>
      <c r="B163" s="105" t="s">
        <v>211</v>
      </c>
      <c r="C163" s="234"/>
      <c r="D163" s="231">
        <v>90</v>
      </c>
      <c r="E163" s="82">
        <f t="shared" si="3"/>
        <v>1472.9400000000039</v>
      </c>
    </row>
    <row r="164" spans="1:5">
      <c r="A164" s="75">
        <v>45534</v>
      </c>
      <c r="B164" s="97" t="s">
        <v>78</v>
      </c>
      <c r="C164" s="234">
        <v>1.99</v>
      </c>
      <c r="D164" s="231"/>
      <c r="E164" s="82">
        <f t="shared" si="3"/>
        <v>1470.9500000000039</v>
      </c>
    </row>
    <row r="165" spans="1:5">
      <c r="A165" s="75"/>
      <c r="B165" s="105"/>
      <c r="C165" s="108"/>
      <c r="D165" s="77"/>
      <c r="E165" s="82">
        <f t="shared" si="3"/>
        <v>1470.9500000000039</v>
      </c>
    </row>
    <row r="166" spans="1:5">
      <c r="A166" s="75"/>
      <c r="B166" s="78"/>
      <c r="C166" s="108"/>
      <c r="D166" s="77"/>
      <c r="E166" s="82">
        <f t="shared" si="3"/>
        <v>1470.9500000000039</v>
      </c>
    </row>
    <row r="167" spans="1:5" ht="18">
      <c r="A167" s="75"/>
      <c r="B167" s="76"/>
      <c r="C167" s="87"/>
      <c r="D167" s="87"/>
      <c r="E167" s="93">
        <f>E166+D167-C167</f>
        <v>1470.9500000000039</v>
      </c>
    </row>
  </sheetData>
  <sheetProtection selectLockedCells="1"/>
  <mergeCells count="2">
    <mergeCell ref="A2:E2"/>
    <mergeCell ref="A5:D5"/>
  </mergeCells>
  <phoneticPr fontId="0" type="noConversion"/>
  <pageMargins left="0.78740157499999996" right="0.78740157499999996" top="0.984251969" bottom="0.984251969" header="0.4921259845" footer="0.4921259845"/>
  <pageSetup paperSize="9" scale="93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BILAN</vt:lpstr>
      <vt:lpstr>Poste 1 stages</vt:lpstr>
      <vt:lpstr>Poste 2 Activités et Réunions</vt:lpstr>
      <vt:lpstr>Poste 3 Matériel</vt:lpstr>
      <vt:lpstr>Poste 4 Subventions</vt:lpstr>
      <vt:lpstr>Poste 5 Charges d'exploitation</vt:lpstr>
      <vt:lpstr>Poste 6 Divers</vt:lpstr>
      <vt:lpstr>COMPTE CHEQUES</vt:lpstr>
    </vt:vector>
  </TitlesOfParts>
  <Company>Aurore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</dc:creator>
  <cp:lastModifiedBy>Arnaud ZARAGOZA</cp:lastModifiedBy>
  <cp:lastPrinted>2021-09-30T19:27:31Z</cp:lastPrinted>
  <dcterms:created xsi:type="dcterms:W3CDTF">2001-02-27T19:39:15Z</dcterms:created>
  <dcterms:modified xsi:type="dcterms:W3CDTF">2024-09-17T10:07:17Z</dcterms:modified>
</cp:coreProperties>
</file>