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Arno USB 2T/ARNAUD/PLONGEE/CTR CORSE/COMPTABILITE/2022-2023/"/>
    </mc:Choice>
  </mc:AlternateContent>
  <xr:revisionPtr revIDLastSave="0" documentId="13_ncr:1_{ABB0D74A-1FCE-DA41-B3E7-A3F78E298BD2}" xr6:coauthVersionLast="47" xr6:coauthVersionMax="47" xr10:uidLastSave="{00000000-0000-0000-0000-000000000000}"/>
  <bookViews>
    <workbookView xWindow="0" yWindow="0" windowWidth="28800" windowHeight="18000" tabRatio="947" xr2:uid="{00000000-000D-0000-FFFF-FFFF00000000}"/>
  </bookViews>
  <sheets>
    <sheet name="BILAN" sheetId="9" r:id="rId1"/>
    <sheet name="Poste 1 stages" sheetId="1" r:id="rId2"/>
    <sheet name="Poste 2 Activitées et Réunions" sheetId="11" r:id="rId3"/>
    <sheet name="Poste 3 Matériel" sheetId="12" r:id="rId4"/>
    <sheet name="Poste 4 Subventions" sheetId="13" r:id="rId5"/>
    <sheet name="Poste 5 Charges d'exploitation" sheetId="14" r:id="rId6"/>
    <sheet name="Poste 6 Divers" sheetId="15" r:id="rId7"/>
    <sheet name="COMPTE CHEQUES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3" l="1"/>
  <c r="K36" i="9"/>
  <c r="E8" i="3" l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7" i="3"/>
  <c r="F4" i="13"/>
  <c r="F5" i="13" s="1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G6" i="9"/>
  <c r="K6" i="9"/>
  <c r="G20" i="9"/>
  <c r="K20" i="9"/>
  <c r="G28" i="9"/>
  <c r="K28" i="9"/>
  <c r="G36" i="9"/>
  <c r="G46" i="9"/>
  <c r="K46" i="9"/>
  <c r="G70" i="9"/>
  <c r="K70" i="9"/>
  <c r="E47" i="15"/>
  <c r="D47" i="15"/>
  <c r="D48" i="15" s="1"/>
  <c r="F5" i="15"/>
  <c r="F6" i="15" s="1"/>
  <c r="F7" i="15" s="1"/>
  <c r="F8" i="15" s="1"/>
  <c r="F9" i="15" s="1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E65" i="14"/>
  <c r="D65" i="14"/>
  <c r="F5" i="14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F47" i="14" s="1"/>
  <c r="F48" i="14" s="1"/>
  <c r="F49" i="14" s="1"/>
  <c r="F50" i="14" s="1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61" i="14" s="1"/>
  <c r="F62" i="14" s="1"/>
  <c r="F63" i="14" s="1"/>
  <c r="F64" i="14" s="1"/>
  <c r="D47" i="13"/>
  <c r="E47" i="12"/>
  <c r="D47" i="12"/>
  <c r="F5" i="12"/>
  <c r="F6" i="12" s="1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E47" i="11"/>
  <c r="D47" i="11"/>
  <c r="F5" i="1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E85" i="1"/>
  <c r="D85" i="1"/>
  <c r="E6" i="3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D48" i="13" l="1"/>
  <c r="D48" i="12"/>
  <c r="F52" i="1"/>
  <c r="D48" i="11"/>
  <c r="G77" i="9"/>
  <c r="F80" i="9" s="1"/>
  <c r="K77" i="9"/>
  <c r="F79" i="9" s="1"/>
  <c r="D66" i="14"/>
  <c r="D86" i="1"/>
  <c r="F53" i="1" l="1"/>
  <c r="F81" i="9"/>
  <c r="F83" i="9"/>
  <c r="F54" i="1" l="1"/>
  <c r="F55" i="1" l="1"/>
  <c r="F56" i="1" s="1"/>
  <c r="F57" i="1" s="1"/>
  <c r="F58" i="1" s="1"/>
  <c r="F59" i="1" s="1"/>
  <c r="F60" i="1" s="1"/>
  <c r="F61" i="1" s="1"/>
  <c r="F62" i="1" s="1"/>
  <c r="F63" i="1" s="1"/>
  <c r="F64" i="1" l="1"/>
  <c r="F65" i="1" s="1"/>
  <c r="F66" i="1" s="1"/>
  <c r="F67" i="1" l="1"/>
  <c r="F68" i="1" s="1"/>
  <c r="F69" i="1" s="1"/>
  <c r="F70" i="1" s="1"/>
  <c r="F71" i="1" s="1"/>
  <c r="F72" i="1" s="1"/>
  <c r="F73" i="1" s="1"/>
  <c r="F74" i="1" s="1"/>
  <c r="E159" i="3" l="1"/>
  <c r="F75" i="1"/>
  <c r="F76" i="1" s="1"/>
  <c r="F77" i="1" l="1"/>
  <c r="F78" i="1" s="1"/>
  <c r="F79" i="1" s="1"/>
  <c r="F80" i="1" s="1"/>
  <c r="F81" i="1" s="1"/>
  <c r="F82" i="1" s="1"/>
  <c r="F83" i="1" s="1"/>
  <c r="F84" i="1" s="1"/>
</calcChain>
</file>

<file path=xl/sharedStrings.xml><?xml version="1.0" encoding="utf-8"?>
<sst xmlns="http://schemas.openxmlformats.org/spreadsheetml/2006/main" count="376" uniqueCount="190">
  <si>
    <t>Poste 1  Stages</t>
  </si>
  <si>
    <t>Date</t>
  </si>
  <si>
    <t>Nature mouvement</t>
  </si>
  <si>
    <t>Crédit</t>
  </si>
  <si>
    <t>Total</t>
  </si>
  <si>
    <t>Débit</t>
  </si>
  <si>
    <t>DATE</t>
  </si>
  <si>
    <t>NATURE</t>
  </si>
  <si>
    <t>DEBIT</t>
  </si>
  <si>
    <t>CREDIT</t>
  </si>
  <si>
    <t>TOTAL</t>
  </si>
  <si>
    <t>Poste 1</t>
  </si>
  <si>
    <t>Dépenses</t>
  </si>
  <si>
    <t>Recettes</t>
  </si>
  <si>
    <t>STAGES</t>
  </si>
  <si>
    <t>Poste 2</t>
  </si>
  <si>
    <t>ACTIVITES ET REUNIONS</t>
  </si>
  <si>
    <t>Poste 3</t>
  </si>
  <si>
    <t>MATERIELS</t>
  </si>
  <si>
    <t>Poste 4</t>
  </si>
  <si>
    <t>SUBVENTIONS</t>
  </si>
  <si>
    <t>Poste 5</t>
  </si>
  <si>
    <t>Poste 6</t>
  </si>
  <si>
    <t>Charges d'exploitation</t>
  </si>
  <si>
    <t>Achat fournitures fédérales</t>
  </si>
  <si>
    <t>Achat cartes CMAS/FEDE/NITROX</t>
  </si>
  <si>
    <t>Petit équipement</t>
  </si>
  <si>
    <t>Location véhicule</t>
  </si>
  <si>
    <t>Loyers</t>
  </si>
  <si>
    <t>Charges locative</t>
  </si>
  <si>
    <t>Entretien &amp; réparations véhicule-moteur, bateau</t>
  </si>
  <si>
    <t>Entretien matériel</t>
  </si>
  <si>
    <t xml:space="preserve">Assurances </t>
  </si>
  <si>
    <t>Documentation</t>
  </si>
  <si>
    <t>Salons-foires et expositions</t>
  </si>
  <si>
    <t>Réceptions &amp; frais de représentation</t>
  </si>
  <si>
    <t>Frais d'affranchissement</t>
  </si>
  <si>
    <t>Frais bancaires</t>
  </si>
  <si>
    <t>Cadeaux</t>
  </si>
  <si>
    <t>Réunions commission</t>
  </si>
  <si>
    <t>Total dépenses</t>
  </si>
  <si>
    <t>Total recettes</t>
  </si>
  <si>
    <t>Pôt de réunion</t>
  </si>
  <si>
    <t>COMPTE RESULTAT</t>
  </si>
  <si>
    <t>Nourriture Hébergement</t>
  </si>
  <si>
    <t>et doit figurer comme tel sur le compte cheque et sur le poste subventions en 1° ligne)</t>
  </si>
  <si>
    <t>Poste 6 Divers</t>
  </si>
  <si>
    <t>Divers</t>
  </si>
  <si>
    <t>N° Cheque/Virement</t>
  </si>
  <si>
    <t>Total Poste 1</t>
  </si>
  <si>
    <t>Total Débit et Crédit</t>
  </si>
  <si>
    <t>Total Poste 2</t>
  </si>
  <si>
    <t>Poste 3  Matériel</t>
  </si>
  <si>
    <t>Total Poste 3</t>
  </si>
  <si>
    <t>Poste 4 Subventions</t>
  </si>
  <si>
    <t>Total Poste 4</t>
  </si>
  <si>
    <t>Total Poste 5</t>
  </si>
  <si>
    <t>Poste 5 Charges d'exploitation</t>
  </si>
  <si>
    <t>Total Poste 6</t>
  </si>
  <si>
    <t>Montant</t>
  </si>
  <si>
    <t>Comission Technique Régionale</t>
  </si>
  <si>
    <t xml:space="preserve">(Le solde bancaire au 15/09 est considéré comme 1° apport de la subvetion de l'année suivante </t>
  </si>
  <si>
    <t>Fournitures administratives / abonnements</t>
  </si>
  <si>
    <t>Solde bancaire 15/09 année précédente a renseigner dans l'onglet "compte cheque"</t>
  </si>
  <si>
    <t>Recettes diverses 2021-2022</t>
  </si>
  <si>
    <t>Dépenses diverses 2021-2022</t>
  </si>
  <si>
    <t>Bilan de l'activité au 15/9/2022</t>
  </si>
  <si>
    <t xml:space="preserve">Solde bancaire 15/9/2022 = avoir pour exercice suivant: </t>
  </si>
  <si>
    <t>Poste 2 Activités et Réunions</t>
  </si>
  <si>
    <t>REPORT 15/09/2022  = 1° partie subvention de l'année et doit figurer au poste subventions</t>
  </si>
  <si>
    <t>COMPTES SG  2022-2023</t>
  </si>
  <si>
    <t>2022-2023</t>
  </si>
  <si>
    <t>Solde bancaire au 15/9/2022 à renseigner sur l'onglet "compte cheque"</t>
  </si>
  <si>
    <t>PRLVT - ACROBAT PLUS abonnement</t>
  </si>
  <si>
    <t>VIR - ISULA 22.10.001 MF1 (x3)</t>
  </si>
  <si>
    <t>VIR - INCANTU 22.09.001 MF1 (x16)</t>
  </si>
  <si>
    <t>VIR - TIBERI M - Initial MF1</t>
  </si>
  <si>
    <t>VIR - L'INCANTU - Frais hébergement IRS (S. PENVEN)</t>
  </si>
  <si>
    <t>CB - AIR CORSICA vol A/R AGN NANTES</t>
  </si>
  <si>
    <t>CB - SNCF A/R PARIS-NANTES - AGN NANTES</t>
  </si>
  <si>
    <t>VIR - CRC F220942 - Achat cartes 01 au 14/09/22</t>
  </si>
  <si>
    <t>VIR - HELLOASSO - Dîner gala AGN NANTES</t>
  </si>
  <si>
    <t>VIR - CRC - Subvention 2023 (partie 1)</t>
  </si>
  <si>
    <t>VIR EPIC - 22.10.002 MF1 (x16)</t>
  </si>
  <si>
    <t>VIR - ZARAGOZA A - Rembt frais CTN</t>
  </si>
  <si>
    <t>CHQ 398 - CALA DI SOL - final MF1 sept (1200,50 €)</t>
  </si>
  <si>
    <t>VIR - INCANTU 22.10.004 GP-N4 (x7)</t>
  </si>
  <si>
    <t>VIR - INCANTU 22.10.003 MF1 (x10)</t>
  </si>
  <si>
    <t>CB - TERRASSES DU PORT - Dej MF1 ODYSSEE x10</t>
  </si>
  <si>
    <t>CHQ - 22.10.005 ODYSSEE MF1 (x8)</t>
  </si>
  <si>
    <t>VIR - ISULA  - Frais MF1 septembre 2022</t>
  </si>
  <si>
    <t>VIR - CRC F221001 - Achat brevets FFESSM</t>
  </si>
  <si>
    <t>VIR - VIGNOCCHI JP - Frais km réunion CTR</t>
  </si>
  <si>
    <t>VIR - ESCALES V - Frais km N4 GALERIA</t>
  </si>
  <si>
    <t>VIR - SALVAT S - Formation EH1</t>
  </si>
  <si>
    <t>CB - TERRASSES DU PORT - Dej MF1 ODYSSEE x6</t>
  </si>
  <si>
    <t>CB - TERRASSES DU PORT - Dej MF1 ODYSSEE X10</t>
  </si>
  <si>
    <t>CHQ 399 - JARDINS DE LA GLACIERE - Réunion CTR</t>
  </si>
  <si>
    <t>VIR - CRC F221050 - Achat cartes octobre 2022</t>
  </si>
  <si>
    <t>CB - STICKERS APP - Macarons 2023</t>
  </si>
  <si>
    <t>VIR - CRC - Subvention 2023 (partie 2)</t>
  </si>
  <si>
    <t>CB - BOOKING - Hôtel AGN NANTES - Décembre 2022</t>
  </si>
  <si>
    <t>CHQ 396 SERAFINI F - Rembt frais TIV (56 €)</t>
  </si>
  <si>
    <t>VIR - SNCF REMBT TRAIN AGN NANTES</t>
  </si>
  <si>
    <t>VIR - TIBERI M - Rembt stage initial MF1</t>
  </si>
  <si>
    <t>VIR - CRC F2209170 - Achat cartes 15 au 30/09/22</t>
  </si>
  <si>
    <t>VIR - HOTEL CASTELVECCHIO -solde MF1 09/22</t>
  </si>
  <si>
    <t>VIR - DUMAS P - Rbt frais MF1 octobre 2022</t>
  </si>
  <si>
    <t>VIR - PENVEN S - Rbt vol A/R AGN Nantes 2022</t>
  </si>
  <si>
    <t>CB - AIR CORSICA vol A/R SALON DE LA PLONGEE</t>
  </si>
  <si>
    <t>VIR - CODEP 93 22.12.001 Carte TIV (x20)</t>
  </si>
  <si>
    <t>CB - LE VERSAILLE (resto) 2x36,10 €</t>
  </si>
  <si>
    <t>CB - LE VERSAILLE (resto) 2x36,10 € (SALON DE LA PLONGEE)</t>
  </si>
  <si>
    <t>VIR - AZ- RBT FRAIS AGN NANTES</t>
  </si>
  <si>
    <t>VIR - CRC F221229 - Achat cartes décembre 2022</t>
  </si>
  <si>
    <t>VIR - HOTEL CAMPO DELL'ORO séminaire acompte</t>
  </si>
  <si>
    <t>VIR - CRC - Subvention exceptionnelle séminaire</t>
  </si>
  <si>
    <t>CB - LECLERC - Courses séminaires IR</t>
  </si>
  <si>
    <t>VIR - HOTEL CAMPO DELL'ORO séminaire solde</t>
  </si>
  <si>
    <t>VIR - RIGHINI TRAITEUR séminaire</t>
  </si>
  <si>
    <t>VIR - ESCALES - Frais km séminaire IR</t>
  </si>
  <si>
    <t>VIR - DUPRE - Frais km séminaire IR</t>
  </si>
  <si>
    <t>CB - NO STRESS - Déjeuner CTR initiateur</t>
  </si>
  <si>
    <t>CB - LE 24 - Déjeuner journée encadrants CTR</t>
  </si>
  <si>
    <t>VIR - ESCALES - Frais km séminaire IR (solde)</t>
  </si>
  <si>
    <t>REM CHQ (CALYPSO EH1 x2 / METIVET ANTEORx2)</t>
  </si>
  <si>
    <t>CHQ - CALYPSO EH1x2 AJACCIO 07/2022</t>
  </si>
  <si>
    <t>CHQ - M. METIVET ANTEOR x2</t>
  </si>
  <si>
    <t>VIR - VIGNOCCHI JP - Frais km journée CTR</t>
  </si>
  <si>
    <t>VIR - SERAFINI F - Déjeuner TIV mars 2023</t>
  </si>
  <si>
    <t>CHQ - TIV BASTIA 03/2023 (NEYROU-RODRIGUEZ_PEZ)</t>
  </si>
  <si>
    <t>VIR - CRC F230333 - Achat cartes mars 2023</t>
  </si>
  <si>
    <t>VIR - TORRA 23.03.001 et 002 (IC x3)</t>
  </si>
  <si>
    <t>VIR - PoVo 23.04.001 (TIV x2)</t>
  </si>
  <si>
    <t>VIR - ODYSSEE 23.04.002 (TIV x2)</t>
  </si>
  <si>
    <t>VIR - GFCA 23.04.003 (TIV x5)</t>
  </si>
  <si>
    <t>VIR - INCANTU 23.04.004 (MF1 x 10)</t>
  </si>
  <si>
    <t>PRLVT - SG cotisation annuelle CB</t>
  </si>
  <si>
    <t>CB - LA POSTE - Envoi diplomes N4 CORSICA SUB</t>
  </si>
  <si>
    <t>VIR - CORSICA SUB 23.05.001 (GP-N4 x 3)</t>
  </si>
  <si>
    <t>VIR - ODYSSEE - Déjeuner TIV mars 2023</t>
  </si>
  <si>
    <t>VIR - CRC F230437 - Achat cartes avril 2023</t>
  </si>
  <si>
    <t>VIR - CVL 23.05.002 (INITIATEUR x 5)</t>
  </si>
  <si>
    <t>VIR - CVL 23.05.003 (TSI x 1)</t>
  </si>
  <si>
    <t>VIR - NIES RIEGER C - Initial MF1 CTR</t>
  </si>
  <si>
    <t>VIR - ZARAGOZA A - Frais km réunion planning &amp; journée encadrants</t>
  </si>
  <si>
    <t>VIR - ODYSSEE 23.05.004 (N4 x 3)</t>
  </si>
  <si>
    <t>VIR - ISULA 23.05.005 (N4 x 4)</t>
  </si>
  <si>
    <t>VIR - EPIC 23.05.006 (INITIATEUR x 1)</t>
  </si>
  <si>
    <t>VIR - ISULA 23.06.001 (INITIATEUR x 2)</t>
  </si>
  <si>
    <t>VIR - CRC F230540 - Achat cartes mai 2023</t>
  </si>
  <si>
    <t>CB - U FORNU - Dîner N4 CASTILLE</t>
  </si>
  <si>
    <t>CB - CAPTAIN RESTO - Déjeuner N4 CASTILLE</t>
  </si>
  <si>
    <t>VIR - CODEP93 23.06.003 INITIATEURS (x19)</t>
  </si>
  <si>
    <t>VIR - CASTILLE 23.06.002 (N4 x 2)</t>
  </si>
  <si>
    <t>VIR - E RAGNOLE 23.06.004 (N4 x 9)</t>
  </si>
  <si>
    <t>VIR - WIRIG Ch - INITIAL MF1</t>
  </si>
  <si>
    <t>VIR - CODEP93 23.06.005 GP-N4 (x19)</t>
  </si>
  <si>
    <t>PRLVT - SG frais dossier administratif</t>
  </si>
  <si>
    <t>VIR - ISULA 23.06.006 GP-N4 (x1)</t>
  </si>
  <si>
    <t>CB - TERRASSES DU PORT - Dej initial MF1</t>
  </si>
  <si>
    <t>VIR - CODEP95 23.07.001 GP)N4 (x15)</t>
  </si>
  <si>
    <t>VIR - E RAGNOLE 23.07.003 (N4 x 2)</t>
  </si>
  <si>
    <t>VIR - A LUCERNA - 23.07.002 (N4x3)</t>
  </si>
  <si>
    <t>VIR - CRC F2306XX - Achat cartes juin 2023</t>
  </si>
  <si>
    <t>CB - GIFT CAMPAIGN - Clés USB CTR</t>
  </si>
  <si>
    <t>VIR - BRUNET Ch - INITIAL MF1</t>
  </si>
  <si>
    <t>VIR - MALASSENET S - INITIAL MF1</t>
  </si>
  <si>
    <t>VIR - CRC F230762 - Achat cartes juillet 2023</t>
  </si>
  <si>
    <t>CB - HOTEL TAVERNA (MF1) - BOOKING</t>
  </si>
  <si>
    <t>CB - GOOGLE stockage</t>
  </si>
  <si>
    <t>VIR - CRC - Remboursement avance séminaire</t>
  </si>
  <si>
    <t>Formations MF1 (location salle, frais logistiques, …)</t>
  </si>
  <si>
    <t>TIV (formations initiales, recyclages)</t>
  </si>
  <si>
    <t>TIV (location de salles, remboursement frais, formation cadre)</t>
  </si>
  <si>
    <t>Droits d'examens CTR et cartes</t>
  </si>
  <si>
    <t>AGN NANTES - Décembre 2022</t>
  </si>
  <si>
    <t>AGN NANTES - Décembre 2022 - Remboursement</t>
  </si>
  <si>
    <t>CTN - Septembre 2022 - Remboursement</t>
  </si>
  <si>
    <t>Réunion des centres d'examens régionaux - Octobre 2022</t>
  </si>
  <si>
    <t>Salon de la plongée - Janvier 2023</t>
  </si>
  <si>
    <t>Séminaire des Instructeurs - Janvier 2023</t>
  </si>
  <si>
    <t>Réunion CTR Journée des encadrants - Mars 2023</t>
  </si>
  <si>
    <t>Subvention 2023 (partie 1)</t>
  </si>
  <si>
    <t>Subvention 2023 (partie 2)</t>
  </si>
  <si>
    <t>Subvention exceptionnelle : avance séminaire des instructeurs</t>
  </si>
  <si>
    <t>Avance séminaire instructeurs - Remboursement</t>
  </si>
  <si>
    <t>Déplacements (indemnités km, ...)</t>
  </si>
  <si>
    <t>Petit matériel CTR (stickers, blocs, clés USB, …)</t>
  </si>
  <si>
    <t>Au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</si>
</sst>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_);[Red]\(#,##0\ &quot;€&quot;\)"/>
    <numFmt numFmtId="8" formatCode="#,##0.00\ &quot;€&quot;_);[Red]\(#,##0.00\ &quot;€&quot;\)"/>
    <numFmt numFmtId="164" formatCode="#,##0.00\ [$€-1]"/>
    <numFmt numFmtId="165" formatCode="#,##0.00\ &quot;€&quot;"/>
    <numFmt numFmtId="166" formatCode="_-* #,##0.00\ [$€-40C]_-;\-* #,##0.00\ [$€-40C]_-;_-* &quot;-&quot;??\ [$€-40C]_-;_-@_-"/>
  </numFmts>
  <fonts count="33"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24"/>
      <name val="Fredfont"/>
    </font>
    <font>
      <b/>
      <sz val="22"/>
      <name val="Times New Roman"/>
      <family val="1"/>
    </font>
    <font>
      <sz val="2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4" fontId="13" fillId="2" borderId="1" xfId="0" applyNumberFormat="1" applyFont="1" applyFill="1" applyBorder="1"/>
    <xf numFmtId="4" fontId="0" fillId="2" borderId="2" xfId="0" applyNumberFormat="1" applyFill="1" applyBorder="1"/>
    <xf numFmtId="3" fontId="0" fillId="2" borderId="2" xfId="0" applyNumberFormat="1" applyFill="1" applyBorder="1"/>
    <xf numFmtId="4" fontId="0" fillId="2" borderId="3" xfId="0" applyNumberFormat="1" applyFill="1" applyBorder="1" applyAlignment="1">
      <alignment horizontal="right"/>
    </xf>
    <xf numFmtId="4" fontId="12" fillId="2" borderId="4" xfId="0" applyNumberFormat="1" applyFont="1" applyFill="1" applyBorder="1" applyAlignment="1">
      <alignment horizontal="center"/>
    </xf>
    <xf numFmtId="4" fontId="0" fillId="2" borderId="1" xfId="0" applyNumberFormat="1" applyFill="1" applyBorder="1"/>
    <xf numFmtId="4" fontId="0" fillId="2" borderId="2" xfId="0" applyNumberFormat="1" applyFill="1" applyBorder="1" applyAlignment="1">
      <alignment horizontal="right"/>
    </xf>
    <xf numFmtId="4" fontId="0" fillId="2" borderId="5" xfId="0" applyNumberFormat="1" applyFill="1" applyBorder="1"/>
    <xf numFmtId="4" fontId="14" fillId="2" borderId="5" xfId="0" applyNumberFormat="1" applyFont="1" applyFill="1" applyBorder="1"/>
    <xf numFmtId="3" fontId="14" fillId="2" borderId="5" xfId="0" applyNumberFormat="1" applyFont="1" applyFill="1" applyBorder="1"/>
    <xf numFmtId="4" fontId="0" fillId="2" borderId="6" xfId="0" applyNumberFormat="1" applyFill="1" applyBorder="1" applyAlignment="1">
      <alignment horizontal="right"/>
    </xf>
    <xf numFmtId="165" fontId="4" fillId="2" borderId="7" xfId="0" applyNumberFormat="1" applyFont="1" applyFill="1" applyBorder="1" applyAlignment="1">
      <alignment horizontal="center"/>
    </xf>
    <xf numFmtId="4" fontId="14" fillId="2" borderId="8" xfId="0" applyNumberFormat="1" applyFont="1" applyFill="1" applyBorder="1" applyAlignment="1">
      <alignment horizontal="right"/>
    </xf>
    <xf numFmtId="3" fontId="14" fillId="2" borderId="5" xfId="0" applyNumberFormat="1" applyFont="1" applyFill="1" applyBorder="1" applyAlignment="1">
      <alignment horizontal="left"/>
    </xf>
    <xf numFmtId="4" fontId="0" fillId="2" borderId="5" xfId="0" applyNumberFormat="1" applyFill="1" applyBorder="1" applyAlignment="1">
      <alignment horizontal="right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4" fontId="11" fillId="0" borderId="0" xfId="0" applyNumberFormat="1" applyFont="1" applyAlignment="1" applyProtection="1">
      <alignment horizontal="right"/>
      <protection locked="0"/>
    </xf>
    <xf numFmtId="4" fontId="12" fillId="0" borderId="0" xfId="0" applyNumberFormat="1" applyFont="1" applyAlignment="1" applyProtection="1">
      <alignment horizontal="center"/>
      <protection locked="0"/>
    </xf>
    <xf numFmtId="164" fontId="11" fillId="0" borderId="9" xfId="0" applyNumberFormat="1" applyFont="1" applyBorder="1" applyAlignment="1" applyProtection="1">
      <alignment horizontal="right"/>
      <protection locked="0"/>
    </xf>
    <xf numFmtId="165" fontId="11" fillId="0" borderId="9" xfId="0" applyNumberFormat="1" applyFont="1" applyBorder="1" applyAlignment="1" applyProtection="1">
      <alignment horizontal="right"/>
      <protection locked="0"/>
    </xf>
    <xf numFmtId="165" fontId="11" fillId="0" borderId="10" xfId="0" applyNumberFormat="1" applyFont="1" applyBorder="1" applyAlignment="1" applyProtection="1">
      <alignment horizontal="right"/>
      <protection locked="0"/>
    </xf>
    <xf numFmtId="165" fontId="19" fillId="0" borderId="9" xfId="0" applyNumberFormat="1" applyFont="1" applyBorder="1" applyAlignment="1" applyProtection="1">
      <alignment horizontal="right"/>
      <protection locked="0"/>
    </xf>
    <xf numFmtId="165" fontId="11" fillId="0" borderId="9" xfId="0" applyNumberFormat="1" applyFont="1" applyBorder="1" applyProtection="1">
      <protection locked="0"/>
    </xf>
    <xf numFmtId="165" fontId="11" fillId="0" borderId="11" xfId="0" applyNumberFormat="1" applyFont="1" applyBorder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0" xfId="0" applyNumberFormat="1" applyAlignment="1">
      <alignment horizontal="right"/>
    </xf>
    <xf numFmtId="4" fontId="0" fillId="3" borderId="12" xfId="0" applyNumberFormat="1" applyFill="1" applyBorder="1"/>
    <xf numFmtId="4" fontId="0" fillId="3" borderId="13" xfId="0" applyNumberFormat="1" applyFill="1" applyBorder="1"/>
    <xf numFmtId="3" fontId="0" fillId="3" borderId="13" xfId="0" applyNumberFormat="1" applyFill="1" applyBorder="1"/>
    <xf numFmtId="4" fontId="11" fillId="3" borderId="13" xfId="0" applyNumberFormat="1" applyFont="1" applyFill="1" applyBorder="1" applyAlignment="1">
      <alignment horizontal="right"/>
    </xf>
    <xf numFmtId="4" fontId="12" fillId="3" borderId="14" xfId="0" applyNumberFormat="1" applyFont="1" applyFill="1" applyBorder="1" applyAlignment="1">
      <alignment horizontal="center"/>
    </xf>
    <xf numFmtId="4" fontId="0" fillId="3" borderId="15" xfId="0" applyNumberFormat="1" applyFill="1" applyBorder="1" applyAlignment="1">
      <alignment horizontal="right"/>
    </xf>
    <xf numFmtId="4" fontId="4" fillId="3" borderId="8" xfId="0" applyNumberFormat="1" applyFont="1" applyFill="1" applyBorder="1"/>
    <xf numFmtId="4" fontId="0" fillId="3" borderId="5" xfId="0" applyNumberFormat="1" applyFill="1" applyBorder="1"/>
    <xf numFmtId="4" fontId="15" fillId="3" borderId="5" xfId="0" applyNumberFormat="1" applyFont="1" applyFill="1" applyBorder="1"/>
    <xf numFmtId="3" fontId="15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5" fontId="4" fillId="3" borderId="7" xfId="0" applyNumberFormat="1" applyFont="1" applyFill="1" applyBorder="1" applyAlignment="1">
      <alignment horizontal="center"/>
    </xf>
    <xf numFmtId="4" fontId="14" fillId="3" borderId="8" xfId="0" applyNumberFormat="1" applyFont="1" applyFill="1" applyBorder="1" applyAlignment="1">
      <alignment horizontal="left"/>
    </xf>
    <xf numFmtId="4" fontId="14" fillId="3" borderId="5" xfId="0" applyNumberFormat="1" applyFont="1" applyFill="1" applyBorder="1" applyAlignment="1">
      <alignment horizontal="left"/>
    </xf>
    <xf numFmtId="4" fontId="0" fillId="3" borderId="6" xfId="0" applyNumberFormat="1" applyFill="1" applyBorder="1" applyAlignment="1">
      <alignment horizontal="right"/>
    </xf>
    <xf numFmtId="4" fontId="11" fillId="3" borderId="12" xfId="0" applyNumberFormat="1" applyFont="1" applyFill="1" applyBorder="1"/>
    <xf numFmtId="3" fontId="11" fillId="3" borderId="13" xfId="0" applyNumberFormat="1" applyFont="1" applyFill="1" applyBorder="1"/>
    <xf numFmtId="4" fontId="11" fillId="3" borderId="15" xfId="0" applyNumberFormat="1" applyFont="1" applyFill="1" applyBorder="1" applyAlignment="1">
      <alignment horizontal="right"/>
    </xf>
    <xf numFmtId="4" fontId="14" fillId="3" borderId="5" xfId="0" applyNumberFormat="1" applyFont="1" applyFill="1" applyBorder="1"/>
    <xf numFmtId="4" fontId="14" fillId="3" borderId="8" xfId="0" applyNumberFormat="1" applyFon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11" fillId="3" borderId="6" xfId="0" applyNumberFormat="1" applyFont="1" applyFill="1" applyBorder="1" applyAlignment="1">
      <alignment horizontal="right"/>
    </xf>
    <xf numFmtId="4" fontId="17" fillId="3" borderId="8" xfId="0" applyNumberFormat="1" applyFont="1" applyFill="1" applyBorder="1" applyAlignment="1">
      <alignment horizontal="right"/>
    </xf>
    <xf numFmtId="4" fontId="17" fillId="3" borderId="5" xfId="0" applyNumberFormat="1" applyFont="1" applyFill="1" applyBorder="1" applyAlignment="1">
      <alignment horizontal="left"/>
    </xf>
    <xf numFmtId="4" fontId="13" fillId="3" borderId="5" xfId="0" applyNumberFormat="1" applyFont="1" applyFill="1" applyBorder="1" applyAlignment="1">
      <alignment horizontal="right"/>
    </xf>
    <xf numFmtId="165" fontId="18" fillId="3" borderId="7" xfId="0" applyNumberFormat="1" applyFont="1" applyFill="1" applyBorder="1" applyAlignment="1">
      <alignment horizontal="center"/>
    </xf>
    <xf numFmtId="4" fontId="16" fillId="3" borderId="5" xfId="0" applyNumberFormat="1" applyFont="1" applyFill="1" applyBorder="1"/>
    <xf numFmtId="4" fontId="0" fillId="3" borderId="5" xfId="0" applyNumberFormat="1" applyFill="1" applyBorder="1" applyAlignment="1">
      <alignment horizontal="right"/>
    </xf>
    <xf numFmtId="4" fontId="12" fillId="3" borderId="12" xfId="0" applyNumberFormat="1" applyFont="1" applyFill="1" applyBorder="1"/>
    <xf numFmtId="4" fontId="4" fillId="3" borderId="13" xfId="0" applyNumberFormat="1" applyFont="1" applyFill="1" applyBorder="1"/>
    <xf numFmtId="4" fontId="16" fillId="3" borderId="13" xfId="0" applyNumberFormat="1" applyFont="1" applyFill="1" applyBorder="1"/>
    <xf numFmtId="4" fontId="11" fillId="3" borderId="13" xfId="0" applyNumberFormat="1" applyFont="1" applyFill="1" applyBorder="1"/>
    <xf numFmtId="165" fontId="20" fillId="0" borderId="16" xfId="0" applyNumberFormat="1" applyFont="1" applyBorder="1" applyAlignment="1">
      <alignment horizontal="center"/>
    </xf>
    <xf numFmtId="165" fontId="21" fillId="0" borderId="16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165" fontId="22" fillId="0" borderId="17" xfId="0" applyNumberFormat="1" applyFont="1" applyBorder="1"/>
    <xf numFmtId="165" fontId="23" fillId="0" borderId="17" xfId="0" applyNumberFormat="1" applyFont="1" applyBorder="1"/>
    <xf numFmtId="165" fontId="0" fillId="0" borderId="17" xfId="0" applyNumberFormat="1" applyBorder="1"/>
    <xf numFmtId="165" fontId="0" fillId="0" borderId="0" xfId="0" applyNumberFormat="1" applyAlignment="1">
      <alignment horizontal="right"/>
    </xf>
    <xf numFmtId="165" fontId="4" fillId="0" borderId="17" xfId="0" applyNumberFormat="1" applyFont="1" applyBorder="1" applyAlignment="1">
      <alignment horizontal="right"/>
    </xf>
    <xf numFmtId="4" fontId="11" fillId="4" borderId="17" xfId="0" applyNumberFormat="1" applyFont="1" applyFill="1" applyBorder="1" applyAlignment="1">
      <alignment horizontal="center"/>
    </xf>
    <xf numFmtId="4" fontId="11" fillId="4" borderId="17" xfId="0" applyNumberFormat="1" applyFont="1" applyFill="1" applyBorder="1"/>
    <xf numFmtId="165" fontId="11" fillId="0" borderId="18" xfId="0" applyNumberFormat="1" applyFont="1" applyBorder="1" applyAlignment="1" applyProtection="1">
      <alignment horizontal="right"/>
      <protection locked="0"/>
    </xf>
    <xf numFmtId="165" fontId="11" fillId="0" borderId="19" xfId="0" applyNumberFormat="1" applyFont="1" applyBorder="1" applyAlignment="1" applyProtection="1">
      <alignment horizontal="right"/>
      <protection locked="0"/>
    </xf>
    <xf numFmtId="4" fontId="14" fillId="4" borderId="20" xfId="0" applyNumberFormat="1" applyFont="1" applyFill="1" applyBorder="1" applyAlignment="1">
      <alignment horizontal="right"/>
    </xf>
    <xf numFmtId="0" fontId="1" fillId="0" borderId="0" xfId="0" applyFont="1" applyProtection="1"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0" fontId="0" fillId="0" borderId="17" xfId="0" applyBorder="1" applyProtection="1">
      <protection locked="0"/>
    </xf>
    <xf numFmtId="164" fontId="0" fillId="0" borderId="17" xfId="0" applyNumberFormat="1" applyBorder="1" applyProtection="1">
      <protection locked="0"/>
    </xf>
    <xf numFmtId="14" fontId="0" fillId="0" borderId="17" xfId="0" applyNumberFormat="1" applyBorder="1" applyProtection="1">
      <protection locked="0"/>
    </xf>
    <xf numFmtId="0" fontId="4" fillId="0" borderId="21" xfId="0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0" fillId="0" borderId="19" xfId="0" applyNumberFormat="1" applyBorder="1"/>
    <xf numFmtId="164" fontId="0" fillId="0" borderId="17" xfId="0" applyNumberFormat="1" applyBorder="1"/>
    <xf numFmtId="164" fontId="24" fillId="5" borderId="17" xfId="0" applyNumberFormat="1" applyFont="1" applyFill="1" applyBorder="1"/>
    <xf numFmtId="165" fontId="25" fillId="0" borderId="19" xfId="0" applyNumberFormat="1" applyFont="1" applyBorder="1"/>
    <xf numFmtId="2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0" fillId="0" borderId="19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64" fontId="25" fillId="0" borderId="17" xfId="0" applyNumberFormat="1" applyFont="1" applyBorder="1" applyProtection="1">
      <protection locked="0"/>
    </xf>
    <xf numFmtId="49" fontId="4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21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164" fontId="1" fillId="0" borderId="17" xfId="0" applyNumberFormat="1" applyFont="1" applyBorder="1"/>
    <xf numFmtId="165" fontId="26" fillId="0" borderId="9" xfId="0" applyNumberFormat="1" applyFont="1" applyBorder="1" applyAlignment="1">
      <alignment horizontal="right"/>
    </xf>
    <xf numFmtId="14" fontId="12" fillId="0" borderId="17" xfId="0" applyNumberFormat="1" applyFont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164" fontId="0" fillId="0" borderId="22" xfId="0" applyNumberFormat="1" applyBorder="1" applyProtection="1">
      <protection locked="0"/>
    </xf>
    <xf numFmtId="0" fontId="12" fillId="0" borderId="17" xfId="0" applyFont="1" applyBorder="1" applyProtection="1">
      <protection locked="0"/>
    </xf>
    <xf numFmtId="14" fontId="12" fillId="0" borderId="17" xfId="0" applyNumberFormat="1" applyFont="1" applyBorder="1" applyProtection="1">
      <protection locked="0"/>
    </xf>
    <xf numFmtId="0" fontId="12" fillId="0" borderId="0" xfId="0" applyFont="1"/>
    <xf numFmtId="0" fontId="12" fillId="0" borderId="22" xfId="0" applyFont="1" applyBorder="1" applyProtection="1">
      <protection locked="0"/>
    </xf>
    <xf numFmtId="14" fontId="0" fillId="6" borderId="17" xfId="0" applyNumberFormat="1" applyFill="1" applyBorder="1" applyAlignment="1" applyProtection="1">
      <alignment horizontal="left"/>
      <protection locked="0"/>
    </xf>
    <xf numFmtId="0" fontId="0" fillId="6" borderId="17" xfId="0" applyFill="1" applyBorder="1" applyProtection="1">
      <protection locked="0"/>
    </xf>
    <xf numFmtId="14" fontId="12" fillId="6" borderId="17" xfId="0" applyNumberFormat="1" applyFont="1" applyFill="1" applyBorder="1" applyAlignment="1" applyProtection="1">
      <alignment horizontal="left"/>
      <protection locked="0"/>
    </xf>
    <xf numFmtId="0" fontId="12" fillId="6" borderId="17" xfId="0" applyFont="1" applyFill="1" applyBorder="1" applyProtection="1">
      <protection locked="0"/>
    </xf>
    <xf numFmtId="6" fontId="0" fillId="0" borderId="17" xfId="0" applyNumberFormat="1" applyBorder="1" applyProtection="1">
      <protection locked="0"/>
    </xf>
    <xf numFmtId="8" fontId="0" fillId="0" borderId="17" xfId="0" applyNumberFormat="1" applyBorder="1" applyProtection="1">
      <protection locked="0"/>
    </xf>
    <xf numFmtId="0" fontId="25" fillId="0" borderId="17" xfId="0" applyFont="1" applyBorder="1" applyAlignment="1" applyProtection="1">
      <alignment horizontal="right"/>
      <protection locked="0"/>
    </xf>
    <xf numFmtId="0" fontId="25" fillId="0" borderId="17" xfId="0" applyFont="1" applyBorder="1" applyProtection="1">
      <protection locked="0"/>
    </xf>
    <xf numFmtId="14" fontId="29" fillId="0" borderId="17" xfId="0" applyNumberFormat="1" applyFont="1" applyBorder="1" applyProtection="1">
      <protection locked="0"/>
    </xf>
    <xf numFmtId="14" fontId="12" fillId="0" borderId="22" xfId="0" applyNumberFormat="1" applyFont="1" applyBorder="1" applyAlignment="1" applyProtection="1">
      <alignment horizontal="left"/>
      <protection locked="0"/>
    </xf>
    <xf numFmtId="166" fontId="0" fillId="0" borderId="17" xfId="0" applyNumberFormat="1" applyBorder="1" applyProtection="1">
      <protection locked="0"/>
    </xf>
    <xf numFmtId="164" fontId="29" fillId="0" borderId="17" xfId="0" applyNumberFormat="1" applyFont="1" applyBorder="1" applyProtection="1">
      <protection locked="0"/>
    </xf>
    <xf numFmtId="14" fontId="29" fillId="0" borderId="17" xfId="0" applyNumberFormat="1" applyFont="1" applyBorder="1" applyAlignment="1" applyProtection="1">
      <alignment horizontal="left"/>
      <protection locked="0"/>
    </xf>
    <xf numFmtId="14" fontId="12" fillId="0" borderId="22" xfId="0" applyNumberFormat="1" applyFont="1" applyBorder="1" applyProtection="1">
      <protection locked="0"/>
    </xf>
    <xf numFmtId="6" fontId="30" fillId="0" borderId="17" xfId="0" applyNumberFormat="1" applyFont="1" applyBorder="1" applyProtection="1">
      <protection locked="0"/>
    </xf>
    <xf numFmtId="164" fontId="12" fillId="0" borderId="17" xfId="0" applyNumberFormat="1" applyFont="1" applyBorder="1" applyProtection="1">
      <protection locked="0"/>
    </xf>
    <xf numFmtId="0" fontId="29" fillId="0" borderId="17" xfId="0" applyFont="1" applyBorder="1" applyProtection="1">
      <protection locked="0"/>
    </xf>
    <xf numFmtId="14" fontId="29" fillId="0" borderId="22" xfId="0" applyNumberFormat="1" applyFont="1" applyBorder="1" applyAlignment="1" applyProtection="1">
      <alignment horizontal="left"/>
      <protection locked="0"/>
    </xf>
    <xf numFmtId="14" fontId="25" fillId="0" borderId="17" xfId="0" applyNumberFormat="1" applyFont="1" applyBorder="1" applyAlignment="1" applyProtection="1">
      <alignment horizontal="left"/>
      <protection locked="0"/>
    </xf>
    <xf numFmtId="14" fontId="25" fillId="0" borderId="17" xfId="0" applyNumberFormat="1" applyFont="1" applyBorder="1" applyProtection="1">
      <protection locked="0"/>
    </xf>
    <xf numFmtId="166" fontId="25" fillId="0" borderId="17" xfId="0" applyNumberFormat="1" applyFont="1" applyBorder="1" applyProtection="1">
      <protection locked="0"/>
    </xf>
    <xf numFmtId="14" fontId="31" fillId="0" borderId="17" xfId="0" applyNumberFormat="1" applyFont="1" applyBorder="1" applyAlignment="1" applyProtection="1">
      <alignment horizontal="left"/>
      <protection locked="0"/>
    </xf>
    <xf numFmtId="0" fontId="31" fillId="0" borderId="17" xfId="0" applyFont="1" applyBorder="1" applyProtection="1">
      <protection locked="0"/>
    </xf>
    <xf numFmtId="14" fontId="29" fillId="6" borderId="17" xfId="0" applyNumberFormat="1" applyFont="1" applyFill="1" applyBorder="1" applyAlignment="1" applyProtection="1">
      <alignment horizontal="left"/>
      <protection locked="0"/>
    </xf>
    <xf numFmtId="0" fontId="29" fillId="6" borderId="17" xfId="0" applyFont="1" applyFill="1" applyBorder="1" applyProtection="1">
      <protection locked="0"/>
    </xf>
    <xf numFmtId="0" fontId="29" fillId="0" borderId="22" xfId="0" applyFont="1" applyBorder="1" applyProtection="1">
      <protection locked="0"/>
    </xf>
    <xf numFmtId="0" fontId="25" fillId="6" borderId="17" xfId="0" applyFont="1" applyFill="1" applyBorder="1" applyProtection="1">
      <protection locked="0"/>
    </xf>
    <xf numFmtId="14" fontId="31" fillId="0" borderId="17" xfId="0" applyNumberFormat="1" applyFont="1" applyBorder="1" applyProtection="1">
      <protection locked="0"/>
    </xf>
    <xf numFmtId="6" fontId="29" fillId="0" borderId="17" xfId="0" applyNumberFormat="1" applyFont="1" applyBorder="1" applyProtection="1">
      <protection locked="0"/>
    </xf>
    <xf numFmtId="14" fontId="32" fillId="0" borderId="17" xfId="0" applyNumberFormat="1" applyFont="1" applyBorder="1" applyProtection="1">
      <protection locked="0"/>
    </xf>
    <xf numFmtId="14" fontId="32" fillId="0" borderId="22" xfId="0" applyNumberFormat="1" applyFont="1" applyBorder="1" applyAlignment="1" applyProtection="1">
      <alignment horizontal="left"/>
      <protection locked="0"/>
    </xf>
    <xf numFmtId="0" fontId="31" fillId="0" borderId="17" xfId="0" applyFont="1" applyBorder="1" applyAlignment="1" applyProtection="1">
      <alignment horizontal="right"/>
      <protection locked="0"/>
    </xf>
    <xf numFmtId="14" fontId="31" fillId="0" borderId="22" xfId="0" applyNumberFormat="1" applyFont="1" applyBorder="1" applyAlignment="1" applyProtection="1">
      <alignment horizontal="left"/>
      <protection locked="0"/>
    </xf>
    <xf numFmtId="0" fontId="29" fillId="0" borderId="17" xfId="0" applyFont="1" applyBorder="1" applyAlignment="1" applyProtection="1">
      <alignment horizontal="right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4" fontId="11" fillId="0" borderId="23" xfId="0" applyNumberFormat="1" applyFont="1" applyBorder="1" applyProtection="1">
      <protection locked="0"/>
    </xf>
    <xf numFmtId="4" fontId="11" fillId="0" borderId="0" xfId="0" applyNumberFormat="1" applyFont="1" applyProtection="1">
      <protection locked="0"/>
    </xf>
    <xf numFmtId="4" fontId="11" fillId="0" borderId="10" xfId="0" applyNumberFormat="1" applyFont="1" applyBorder="1" applyProtection="1">
      <protection locked="0"/>
    </xf>
    <xf numFmtId="4" fontId="14" fillId="0" borderId="23" xfId="0" applyNumberFormat="1" applyFont="1" applyBorder="1" applyAlignment="1" applyProtection="1">
      <alignment horizontal="left"/>
      <protection locked="0"/>
    </xf>
    <xf numFmtId="4" fontId="14" fillId="0" borderId="10" xfId="0" applyNumberFormat="1" applyFont="1" applyBorder="1" applyAlignment="1" applyProtection="1">
      <alignment horizontal="left"/>
      <protection locked="0"/>
    </xf>
    <xf numFmtId="4" fontId="4" fillId="2" borderId="8" xfId="0" applyNumberFormat="1" applyFont="1" applyFill="1" applyBorder="1"/>
    <xf numFmtId="4" fontId="4" fillId="2" borderId="5" xfId="0" applyNumberFormat="1" applyFont="1" applyFill="1" applyBorder="1"/>
    <xf numFmtId="4" fontId="26" fillId="0" borderId="24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/>
    </xf>
    <xf numFmtId="4" fontId="11" fillId="0" borderId="23" xfId="0" applyNumberFormat="1" applyFont="1" applyBorder="1" applyAlignment="1" applyProtection="1">
      <alignment horizontal="center"/>
      <protection locked="0"/>
    </xf>
    <xf numFmtId="4" fontId="11" fillId="0" borderId="0" xfId="0" applyNumberFormat="1" applyFont="1" applyAlignment="1" applyProtection="1">
      <alignment horizontal="center"/>
      <protection locked="0"/>
    </xf>
    <xf numFmtId="4" fontId="11" fillId="0" borderId="10" xfId="0" applyNumberFormat="1" applyFont="1" applyBorder="1" applyAlignment="1" applyProtection="1">
      <alignment horizontal="center"/>
      <protection locked="0"/>
    </xf>
    <xf numFmtId="4" fontId="0" fillId="0" borderId="23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10" xfId="0" applyNumberFormat="1" applyBorder="1" applyProtection="1">
      <protection locked="0"/>
    </xf>
    <xf numFmtId="4" fontId="11" fillId="0" borderId="23" xfId="0" applyNumberFormat="1" applyFont="1" applyBorder="1" applyAlignment="1" applyProtection="1">
      <alignment horizontal="left"/>
      <protection locked="0"/>
    </xf>
    <xf numFmtId="4" fontId="11" fillId="0" borderId="10" xfId="0" applyNumberFormat="1" applyFont="1" applyBorder="1" applyAlignment="1" applyProtection="1">
      <alignment horizontal="left"/>
      <protection locked="0"/>
    </xf>
    <xf numFmtId="4" fontId="11" fillId="0" borderId="8" xfId="0" applyNumberFormat="1" applyFont="1" applyBorder="1" applyProtection="1">
      <protection locked="0"/>
    </xf>
    <xf numFmtId="4" fontId="11" fillId="0" borderId="5" xfId="0" applyNumberFormat="1" applyFont="1" applyBorder="1" applyProtection="1">
      <protection locked="0"/>
    </xf>
    <xf numFmtId="4" fontId="11" fillId="0" borderId="6" xfId="0" applyNumberFormat="1" applyFont="1" applyBorder="1" applyProtection="1">
      <protection locked="0"/>
    </xf>
    <xf numFmtId="4" fontId="11" fillId="4" borderId="20" xfId="0" applyNumberFormat="1" applyFont="1" applyFill="1" applyBorder="1" applyAlignment="1" applyProtection="1">
      <alignment horizontal="center"/>
      <protection locked="0"/>
    </xf>
    <xf numFmtId="4" fontId="11" fillId="4" borderId="17" xfId="0" applyNumberFormat="1" applyFont="1" applyFill="1" applyBorder="1" applyAlignment="1" applyProtection="1">
      <alignment horizontal="center"/>
      <protection locked="0"/>
    </xf>
    <xf numFmtId="3" fontId="11" fillId="4" borderId="20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/>
      <protection locked="0"/>
    </xf>
    <xf numFmtId="4" fontId="14" fillId="0" borderId="23" xfId="0" applyNumberFormat="1" applyFont="1" applyBorder="1" applyAlignment="1" applyProtection="1">
      <alignment horizontal="center"/>
      <protection locked="0"/>
    </xf>
    <xf numFmtId="4" fontId="14" fillId="0" borderId="10" xfId="0" applyNumberFormat="1" applyFont="1" applyBorder="1" applyAlignment="1" applyProtection="1">
      <alignment horizontal="center"/>
      <protection locked="0"/>
    </xf>
    <xf numFmtId="4" fontId="0" fillId="0" borderId="8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11" fillId="0" borderId="14" xfId="0" applyNumberFormat="1" applyFont="1" applyBorder="1" applyAlignment="1">
      <alignment horizontal="center"/>
    </xf>
    <xf numFmtId="4" fontId="11" fillId="0" borderId="25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center"/>
    </xf>
    <xf numFmtId="4" fontId="27" fillId="0" borderId="23" xfId="0" applyNumberFormat="1" applyFont="1" applyBorder="1" applyAlignment="1">
      <alignment horizontal="center"/>
    </xf>
    <xf numFmtId="4" fontId="27" fillId="0" borderId="10" xfId="0" applyNumberFormat="1" applyFont="1" applyBorder="1" applyAlignment="1">
      <alignment horizontal="center"/>
    </xf>
    <xf numFmtId="4" fontId="11" fillId="4" borderId="20" xfId="0" applyNumberFormat="1" applyFont="1" applyFill="1" applyBorder="1" applyAlignment="1">
      <alignment horizontal="center"/>
    </xf>
    <xf numFmtId="4" fontId="11" fillId="4" borderId="17" xfId="0" applyNumberFormat="1" applyFont="1" applyFill="1" applyBorder="1" applyAlignment="1">
      <alignment horizontal="center"/>
    </xf>
    <xf numFmtId="3" fontId="11" fillId="4" borderId="20" xfId="0" applyNumberFormat="1" applyFont="1" applyFill="1" applyBorder="1" applyAlignment="1">
      <alignment horizontal="center"/>
    </xf>
    <xf numFmtId="3" fontId="11" fillId="4" borderId="17" xfId="0" applyNumberFormat="1" applyFont="1" applyFill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4" fontId="4" fillId="0" borderId="28" xfId="0" applyNumberFormat="1" applyFont="1" applyBorder="1" applyAlignment="1">
      <alignment horizontal="center"/>
    </xf>
    <xf numFmtId="4" fontId="14" fillId="0" borderId="8" xfId="0" applyNumberFormat="1" applyFont="1" applyBorder="1" applyAlignment="1" applyProtection="1">
      <alignment horizontal="left"/>
      <protection locked="0"/>
    </xf>
    <xf numFmtId="4" fontId="14" fillId="0" borderId="6" xfId="0" applyNumberFormat="1" applyFont="1" applyBorder="1" applyAlignment="1" applyProtection="1">
      <alignment horizontal="left"/>
      <protection locked="0"/>
    </xf>
    <xf numFmtId="4" fontId="14" fillId="0" borderId="8" xfId="0" applyNumberFormat="1" applyFont="1" applyBorder="1" applyAlignment="1" applyProtection="1">
      <alignment horizontal="center"/>
      <protection locked="0"/>
    </xf>
    <xf numFmtId="4" fontId="14" fillId="0" borderId="6" xfId="0" applyNumberFormat="1" applyFont="1" applyBorder="1" applyAlignment="1" applyProtection="1">
      <alignment horizontal="center"/>
      <protection locked="0"/>
    </xf>
    <xf numFmtId="4" fontId="11" fillId="0" borderId="0" xfId="0" applyNumberFormat="1" applyFont="1" applyAlignment="1" applyProtection="1">
      <alignment horizontal="left"/>
      <protection locked="0"/>
    </xf>
    <xf numFmtId="4" fontId="19" fillId="0" borderId="8" xfId="0" applyNumberFormat="1" applyFont="1" applyBorder="1" applyAlignment="1" applyProtection="1">
      <alignment horizontal="center"/>
      <protection locked="0"/>
    </xf>
    <xf numFmtId="4" fontId="19" fillId="0" borderId="5" xfId="0" applyNumberFormat="1" applyFont="1" applyBorder="1" applyAlignment="1" applyProtection="1">
      <alignment horizontal="center"/>
      <protection locked="0"/>
    </xf>
    <xf numFmtId="4" fontId="19" fillId="0" borderId="6" xfId="0" applyNumberFormat="1" applyFont="1" applyBorder="1" applyAlignment="1" applyProtection="1">
      <alignment horizontal="center"/>
      <protection locked="0"/>
    </xf>
    <xf numFmtId="4" fontId="12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4" fontId="0" fillId="0" borderId="10" xfId="0" applyNumberFormat="1" applyBorder="1" applyAlignment="1" applyProtection="1">
      <alignment horizontal="left"/>
      <protection locked="0"/>
    </xf>
    <xf numFmtId="4" fontId="4" fillId="0" borderId="14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16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4" fontId="11" fillId="0" borderId="29" xfId="0" applyNumberFormat="1" applyFont="1" applyBorder="1" applyAlignment="1" applyProtection="1">
      <alignment horizontal="left"/>
      <protection locked="0"/>
    </xf>
    <xf numFmtId="4" fontId="11" fillId="0" borderId="31" xfId="0" applyNumberFormat="1" applyFont="1" applyBorder="1" applyAlignment="1" applyProtection="1">
      <alignment horizontal="left"/>
      <protection locked="0"/>
    </xf>
    <xf numFmtId="4" fontId="16" fillId="0" borderId="3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4" fontId="6" fillId="0" borderId="33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11" fillId="0" borderId="30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4" fontId="24" fillId="5" borderId="37" xfId="0" applyNumberFormat="1" applyFont="1" applyFill="1" applyBorder="1" applyAlignment="1">
      <alignment horizontal="center"/>
    </xf>
    <xf numFmtId="14" fontId="24" fillId="5" borderId="38" xfId="0" applyNumberFormat="1" applyFont="1" applyFill="1" applyBorder="1" applyAlignment="1">
      <alignment horizontal="center"/>
    </xf>
    <xf numFmtId="14" fontId="24" fillId="5" borderId="22" xfId="0" applyNumberFormat="1" applyFont="1" applyFill="1" applyBorder="1" applyAlignment="1">
      <alignment horizontal="center"/>
    </xf>
    <xf numFmtId="164" fontId="28" fillId="0" borderId="37" xfId="0" applyNumberFormat="1" applyFont="1" applyBorder="1" applyAlignment="1">
      <alignment horizontal="center"/>
    </xf>
    <xf numFmtId="164" fontId="28" fillId="0" borderId="38" xfId="0" applyNumberFormat="1" applyFont="1" applyBorder="1" applyAlignment="1">
      <alignment horizontal="center"/>
    </xf>
    <xf numFmtId="164" fontId="28" fillId="0" borderId="22" xfId="0" applyNumberFormat="1" applyFont="1" applyBorder="1" applyAlignment="1">
      <alignment horizontal="center"/>
    </xf>
    <xf numFmtId="14" fontId="28" fillId="0" borderId="37" xfId="0" applyNumberFormat="1" applyFont="1" applyBorder="1" applyAlignment="1">
      <alignment horizontal="center"/>
    </xf>
    <xf numFmtId="14" fontId="28" fillId="0" borderId="38" xfId="0" applyNumberFormat="1" applyFont="1" applyBorder="1" applyAlignment="1">
      <alignment horizontal="center"/>
    </xf>
    <xf numFmtId="14" fontId="28" fillId="0" borderId="22" xfId="0" applyNumberFormat="1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14" fontId="25" fillId="0" borderId="37" xfId="0" applyNumberFormat="1" applyFont="1" applyBorder="1" applyAlignment="1" applyProtection="1">
      <alignment horizontal="center"/>
      <protection locked="0"/>
    </xf>
    <xf numFmtId="14" fontId="25" fillId="0" borderId="38" xfId="0" applyNumberFormat="1" applyFont="1" applyBorder="1" applyAlignment="1" applyProtection="1">
      <alignment horizontal="center"/>
      <protection locked="0"/>
    </xf>
    <xf numFmtId="14" fontId="25" fillId="0" borderId="22" xfId="0" applyNumberFormat="1" applyFont="1" applyBorder="1" applyAlignment="1" applyProtection="1">
      <alignment horizontal="center"/>
      <protection locked="0"/>
    </xf>
    <xf numFmtId="164" fontId="0" fillId="0" borderId="17" xfId="0" applyNumberFormat="1" applyFill="1" applyBorder="1" applyProtection="1">
      <protection locked="0"/>
    </xf>
    <xf numFmtId="164" fontId="31" fillId="0" borderId="17" xfId="0" applyNumberFormat="1" applyFont="1" applyFill="1" applyBorder="1" applyProtection="1">
      <protection locked="0"/>
    </xf>
    <xf numFmtId="164" fontId="29" fillId="0" borderId="17" xfId="0" applyNumberFormat="1" applyFont="1" applyFill="1" applyBorder="1" applyProtection="1">
      <protection locked="0"/>
    </xf>
    <xf numFmtId="164" fontId="25" fillId="0" borderId="17" xfId="0" applyNumberFormat="1" applyFont="1" applyFill="1" applyBorder="1" applyProtection="1">
      <protection locked="0"/>
    </xf>
    <xf numFmtId="164" fontId="12" fillId="0" borderId="17" xfId="0" applyNumberFormat="1" applyFont="1" applyFill="1" applyBorder="1" applyProtection="1">
      <protection locked="0"/>
    </xf>
    <xf numFmtId="4" fontId="11" fillId="0" borderId="8" xfId="0" applyNumberFormat="1" applyFont="1" applyBorder="1" applyAlignment="1" applyProtection="1">
      <alignment horizontal="left"/>
      <protection locked="0"/>
    </xf>
    <xf numFmtId="4" fontId="11" fillId="0" borderId="5" xfId="0" applyNumberFormat="1" applyFont="1" applyBorder="1" applyAlignment="1" applyProtection="1">
      <alignment horizontal="left"/>
      <protection locked="0"/>
    </xf>
    <xf numFmtId="4" fontId="11" fillId="0" borderId="6" xfId="0" applyNumberFormat="1" applyFont="1" applyBorder="1" applyAlignment="1" applyProtection="1">
      <alignment horizontal="left"/>
      <protection locked="0"/>
    </xf>
    <xf numFmtId="4" fontId="11" fillId="3" borderId="12" xfId="0" applyNumberFormat="1" applyFont="1" applyFill="1" applyBorder="1" applyAlignment="1">
      <alignment horizontal="left"/>
    </xf>
    <xf numFmtId="3" fontId="11" fillId="3" borderId="13" xfId="0" applyNumberFormat="1" applyFont="1" applyFill="1" applyBorder="1" applyAlignment="1">
      <alignment horizontal="left"/>
    </xf>
    <xf numFmtId="0" fontId="25" fillId="0" borderId="35" xfId="0" applyFont="1" applyBorder="1" applyAlignment="1"/>
    <xf numFmtId="0" fontId="25" fillId="0" borderId="36" xfId="0" applyFont="1" applyBorder="1" applyAlignment="1"/>
    <xf numFmtId="0" fontId="0" fillId="0" borderId="17" xfId="0" applyFill="1" applyBorder="1" applyProtection="1">
      <protection locked="0"/>
    </xf>
    <xf numFmtId="0" fontId="31" fillId="0" borderId="17" xfId="0" applyFont="1" applyFill="1" applyBorder="1" applyProtection="1">
      <protection locked="0"/>
    </xf>
    <xf numFmtId="0" fontId="29" fillId="0" borderId="17" xfId="0" applyFon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view="pageBreakPreview" zoomScale="160" zoomScaleNormal="100" zoomScaleSheetLayoutView="160" workbookViewId="0">
      <selection activeCell="A3" sqref="A3:K3"/>
    </sheetView>
  </sheetViews>
  <sheetFormatPr baseColWidth="10" defaultRowHeight="13"/>
  <cols>
    <col min="1" max="1" width="10.83203125" style="16"/>
    <col min="2" max="2" width="10.1640625" style="16" customWidth="1"/>
    <col min="3" max="3" width="9" style="16" customWidth="1"/>
    <col min="4" max="4" width="10.83203125" style="16"/>
    <col min="5" max="5" width="4.5" style="16" customWidth="1"/>
    <col min="6" max="7" width="12.5" style="16" customWidth="1"/>
    <col min="8" max="8" width="19.33203125" style="16" customWidth="1"/>
    <col min="9" max="9" width="23.1640625" style="16" customWidth="1"/>
    <col min="10" max="11" width="12.5" style="16" customWidth="1"/>
    <col min="12" max="16384" width="10.83203125" style="16"/>
  </cols>
  <sheetData>
    <row r="1" spans="1:11" ht="31">
      <c r="A1" s="140" t="s">
        <v>60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33">
      <c r="A2" s="141" t="s">
        <v>43</v>
      </c>
      <c r="B2" s="141"/>
      <c r="C2" s="141"/>
      <c r="D2" s="141"/>
      <c r="E2" s="141"/>
      <c r="F2" s="141"/>
      <c r="G2" s="141"/>
      <c r="H2" s="142" t="s">
        <v>71</v>
      </c>
      <c r="I2" s="142"/>
      <c r="J2" s="142"/>
      <c r="K2" s="142"/>
    </row>
    <row r="3" spans="1:11" ht="18">
      <c r="A3" s="143" t="s">
        <v>189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ht="14" thickBot="1">
      <c r="A4" s="17"/>
      <c r="B4" s="17"/>
      <c r="C4" s="17"/>
      <c r="D4" s="17"/>
      <c r="E4" s="18"/>
      <c r="F4" s="19"/>
      <c r="G4" s="17"/>
      <c r="H4" s="17"/>
      <c r="I4" s="18"/>
      <c r="J4" s="20"/>
      <c r="K4" s="21"/>
    </row>
    <row r="5" spans="1:11">
      <c r="A5" s="1" t="s">
        <v>11</v>
      </c>
      <c r="B5" s="2"/>
      <c r="C5" s="2"/>
      <c r="D5" s="2"/>
      <c r="E5" s="3"/>
      <c r="F5" s="4"/>
      <c r="G5" s="5" t="s">
        <v>12</v>
      </c>
      <c r="H5" s="6"/>
      <c r="I5" s="3"/>
      <c r="J5" s="7"/>
      <c r="K5" s="5" t="s">
        <v>13</v>
      </c>
    </row>
    <row r="6" spans="1:11">
      <c r="A6" s="149" t="s">
        <v>14</v>
      </c>
      <c r="B6" s="150"/>
      <c r="C6" s="8"/>
      <c r="D6" s="9"/>
      <c r="E6" s="10"/>
      <c r="F6" s="11"/>
      <c r="G6" s="12">
        <f>SUM(F8:F18)</f>
        <v>1506</v>
      </c>
      <c r="H6" s="13"/>
      <c r="I6" s="14"/>
      <c r="J6" s="15"/>
      <c r="K6" s="12">
        <f>SUM(J8:J18)</f>
        <v>6785</v>
      </c>
    </row>
    <row r="7" spans="1:11" ht="13" customHeight="1">
      <c r="A7" s="178" t="s">
        <v>2</v>
      </c>
      <c r="B7" s="179"/>
      <c r="C7" s="179"/>
      <c r="D7" s="179"/>
      <c r="E7" s="179"/>
      <c r="F7" s="72" t="s">
        <v>59</v>
      </c>
      <c r="G7" s="196"/>
      <c r="H7" s="180" t="s">
        <v>2</v>
      </c>
      <c r="I7" s="181"/>
      <c r="J7" s="72" t="s">
        <v>59</v>
      </c>
      <c r="K7" s="196"/>
    </row>
    <row r="8" spans="1:11" ht="13" customHeight="1">
      <c r="A8" s="144" t="s">
        <v>172</v>
      </c>
      <c r="B8" s="145"/>
      <c r="C8" s="145"/>
      <c r="D8" s="145"/>
      <c r="E8" s="146"/>
      <c r="F8" s="22">
        <v>1420</v>
      </c>
      <c r="G8" s="197"/>
      <c r="H8" s="147" t="s">
        <v>175</v>
      </c>
      <c r="I8" s="148"/>
      <c r="J8" s="22">
        <v>6275</v>
      </c>
      <c r="K8" s="197"/>
    </row>
    <row r="9" spans="1:11" ht="13" customHeight="1">
      <c r="A9" s="144" t="s">
        <v>174</v>
      </c>
      <c r="B9" s="145"/>
      <c r="C9" s="145"/>
      <c r="D9" s="145"/>
      <c r="E9" s="146"/>
      <c r="F9" s="22">
        <v>86</v>
      </c>
      <c r="G9" s="197"/>
      <c r="H9" s="147" t="s">
        <v>173</v>
      </c>
      <c r="I9" s="148"/>
      <c r="J9" s="22">
        <v>510</v>
      </c>
      <c r="K9" s="197"/>
    </row>
    <row r="10" spans="1:11" ht="13" customHeight="1">
      <c r="A10" s="144"/>
      <c r="B10" s="145"/>
      <c r="C10" s="145"/>
      <c r="D10" s="145"/>
      <c r="E10" s="146"/>
      <c r="F10" s="22">
        <v>0</v>
      </c>
      <c r="G10" s="197"/>
      <c r="H10" s="147"/>
      <c r="I10" s="148"/>
      <c r="J10" s="22">
        <v>0</v>
      </c>
      <c r="K10" s="197"/>
    </row>
    <row r="11" spans="1:11" ht="13" customHeight="1">
      <c r="A11" s="144"/>
      <c r="B11" s="145"/>
      <c r="C11" s="145"/>
      <c r="D11" s="145"/>
      <c r="E11" s="146"/>
      <c r="F11" s="22">
        <v>0</v>
      </c>
      <c r="G11" s="197"/>
      <c r="H11" s="147"/>
      <c r="I11" s="148"/>
      <c r="J11" s="22">
        <v>0</v>
      </c>
      <c r="K11" s="197"/>
    </row>
    <row r="12" spans="1:11" ht="13" customHeight="1">
      <c r="A12" s="144"/>
      <c r="B12" s="145"/>
      <c r="C12" s="145"/>
      <c r="D12" s="145"/>
      <c r="E12" s="146"/>
      <c r="F12" s="22">
        <v>0</v>
      </c>
      <c r="G12" s="197"/>
      <c r="H12" s="168"/>
      <c r="I12" s="169"/>
      <c r="J12" s="22">
        <v>0</v>
      </c>
      <c r="K12" s="197"/>
    </row>
    <row r="13" spans="1:11" ht="13" customHeight="1">
      <c r="A13" s="144"/>
      <c r="B13" s="145"/>
      <c r="C13" s="145"/>
      <c r="D13" s="145"/>
      <c r="E13" s="146"/>
      <c r="F13" s="22">
        <v>0</v>
      </c>
      <c r="G13" s="197"/>
      <c r="H13" s="168"/>
      <c r="I13" s="169"/>
      <c r="J13" s="22">
        <v>0</v>
      </c>
      <c r="K13" s="197"/>
    </row>
    <row r="14" spans="1:11" ht="13" customHeight="1">
      <c r="A14" s="144"/>
      <c r="B14" s="145"/>
      <c r="C14" s="145"/>
      <c r="D14" s="145"/>
      <c r="E14" s="146"/>
      <c r="F14" s="22">
        <v>0</v>
      </c>
      <c r="G14" s="197"/>
      <c r="H14" s="147"/>
      <c r="I14" s="148"/>
      <c r="J14" s="22">
        <v>0</v>
      </c>
      <c r="K14" s="197"/>
    </row>
    <row r="15" spans="1:11" ht="13" customHeight="1">
      <c r="A15" s="144"/>
      <c r="B15" s="145"/>
      <c r="C15" s="145"/>
      <c r="D15" s="145"/>
      <c r="E15" s="146"/>
      <c r="F15" s="22">
        <v>0</v>
      </c>
      <c r="G15" s="197"/>
      <c r="H15" s="147"/>
      <c r="I15" s="148"/>
      <c r="J15" s="22">
        <v>0</v>
      </c>
      <c r="K15" s="197"/>
    </row>
    <row r="16" spans="1:11" ht="13" customHeight="1">
      <c r="A16" s="144"/>
      <c r="B16" s="145"/>
      <c r="C16" s="145"/>
      <c r="D16" s="145"/>
      <c r="E16" s="146"/>
      <c r="F16" s="22">
        <v>0</v>
      </c>
      <c r="G16" s="197"/>
      <c r="H16" s="147"/>
      <c r="I16" s="148"/>
      <c r="J16" s="22">
        <v>0</v>
      </c>
      <c r="K16" s="197"/>
    </row>
    <row r="17" spans="1:11" ht="13" customHeight="1">
      <c r="A17" s="144"/>
      <c r="B17" s="145"/>
      <c r="C17" s="145"/>
      <c r="D17" s="145"/>
      <c r="E17" s="146"/>
      <c r="F17" s="22">
        <v>0</v>
      </c>
      <c r="G17" s="197"/>
      <c r="H17" s="147"/>
      <c r="I17" s="148"/>
      <c r="J17" s="22">
        <v>0</v>
      </c>
      <c r="K17" s="197"/>
    </row>
    <row r="18" spans="1:11" ht="13" customHeight="1">
      <c r="A18" s="161"/>
      <c r="B18" s="162"/>
      <c r="C18" s="162"/>
      <c r="D18" s="162"/>
      <c r="E18" s="163"/>
      <c r="F18" s="22">
        <v>0</v>
      </c>
      <c r="G18" s="198"/>
      <c r="H18" s="185"/>
      <c r="I18" s="186"/>
      <c r="J18" s="22">
        <v>0</v>
      </c>
      <c r="K18" s="198"/>
    </row>
    <row r="19" spans="1:11">
      <c r="A19" s="32" t="s">
        <v>15</v>
      </c>
      <c r="B19" s="33"/>
      <c r="C19" s="33"/>
      <c r="D19" s="33"/>
      <c r="E19" s="34"/>
      <c r="F19" s="35"/>
      <c r="G19" s="36" t="s">
        <v>12</v>
      </c>
      <c r="H19" s="32"/>
      <c r="I19" s="34"/>
      <c r="J19" s="37"/>
      <c r="K19" s="36" t="s">
        <v>13</v>
      </c>
    </row>
    <row r="20" spans="1:11">
      <c r="A20" s="38" t="s">
        <v>16</v>
      </c>
      <c r="B20" s="39"/>
      <c r="C20" s="39"/>
      <c r="D20" s="40"/>
      <c r="E20" s="41"/>
      <c r="F20" s="42"/>
      <c r="G20" s="43">
        <f>SUM(F22:F26)</f>
        <v>5719.76</v>
      </c>
      <c r="H20" s="44"/>
      <c r="I20" s="45"/>
      <c r="J20" s="46"/>
      <c r="K20" s="43">
        <f>SUM(J22:J26)</f>
        <v>784.36</v>
      </c>
    </row>
    <row r="21" spans="1:11" ht="13" customHeight="1">
      <c r="A21" s="178" t="s">
        <v>2</v>
      </c>
      <c r="B21" s="179"/>
      <c r="C21" s="179"/>
      <c r="D21" s="179"/>
      <c r="E21" s="179"/>
      <c r="F21" s="72" t="s">
        <v>59</v>
      </c>
      <c r="G21" s="182"/>
      <c r="H21" s="76"/>
      <c r="I21" s="73" t="s">
        <v>2</v>
      </c>
      <c r="J21" s="72" t="s">
        <v>59</v>
      </c>
      <c r="K21" s="173"/>
    </row>
    <row r="22" spans="1:11" ht="13" customHeight="1">
      <c r="A22" s="159" t="s">
        <v>176</v>
      </c>
      <c r="B22" s="189"/>
      <c r="C22" s="189"/>
      <c r="D22" s="189"/>
      <c r="E22" s="160"/>
      <c r="F22" s="74">
        <v>817.76</v>
      </c>
      <c r="G22" s="183"/>
      <c r="H22" s="147" t="s">
        <v>177</v>
      </c>
      <c r="I22" s="148"/>
      <c r="J22" s="23">
        <v>677.88</v>
      </c>
      <c r="K22" s="174"/>
    </row>
    <row r="23" spans="1:11" ht="13" customHeight="1">
      <c r="A23" s="159" t="s">
        <v>179</v>
      </c>
      <c r="B23" s="189"/>
      <c r="C23" s="189"/>
      <c r="D23" s="189"/>
      <c r="E23" s="160"/>
      <c r="F23" s="23">
        <v>405</v>
      </c>
      <c r="G23" s="183"/>
      <c r="H23" s="147" t="s">
        <v>178</v>
      </c>
      <c r="I23" s="148"/>
      <c r="J23" s="23">
        <v>106.48</v>
      </c>
      <c r="K23" s="174"/>
    </row>
    <row r="24" spans="1:11" ht="13" customHeight="1">
      <c r="A24" s="159" t="s">
        <v>180</v>
      </c>
      <c r="B24" s="189"/>
      <c r="C24" s="189"/>
      <c r="D24" s="189"/>
      <c r="E24" s="160"/>
      <c r="F24" s="23">
        <v>204.88</v>
      </c>
      <c r="G24" s="183"/>
      <c r="H24" s="168"/>
      <c r="I24" s="169"/>
      <c r="J24" s="23">
        <v>0</v>
      </c>
      <c r="K24" s="174"/>
    </row>
    <row r="25" spans="1:11" ht="13" customHeight="1">
      <c r="A25" s="159" t="s">
        <v>181</v>
      </c>
      <c r="B25" s="189"/>
      <c r="C25" s="189"/>
      <c r="D25" s="189"/>
      <c r="E25" s="160"/>
      <c r="F25" s="23">
        <v>3992.12</v>
      </c>
      <c r="G25" s="183"/>
      <c r="H25" s="168"/>
      <c r="I25" s="169"/>
      <c r="J25" s="23">
        <v>0</v>
      </c>
      <c r="K25" s="174"/>
    </row>
    <row r="26" spans="1:11" ht="13" customHeight="1">
      <c r="A26" s="236" t="s">
        <v>182</v>
      </c>
      <c r="B26" s="237"/>
      <c r="C26" s="237"/>
      <c r="D26" s="237"/>
      <c r="E26" s="238"/>
      <c r="F26" s="75">
        <v>300</v>
      </c>
      <c r="G26" s="184"/>
      <c r="H26" s="187"/>
      <c r="I26" s="188"/>
      <c r="J26" s="23">
        <v>0</v>
      </c>
      <c r="K26" s="175"/>
    </row>
    <row r="27" spans="1:11">
      <c r="A27" s="32" t="s">
        <v>17</v>
      </c>
      <c r="B27" s="33"/>
      <c r="C27" s="33"/>
      <c r="D27" s="33"/>
      <c r="E27" s="34"/>
      <c r="F27" s="35"/>
      <c r="G27" s="36" t="s">
        <v>12</v>
      </c>
      <c r="H27" s="47"/>
      <c r="I27" s="48"/>
      <c r="J27" s="49"/>
      <c r="K27" s="36" t="s">
        <v>13</v>
      </c>
    </row>
    <row r="28" spans="1:11">
      <c r="A28" s="38" t="s">
        <v>18</v>
      </c>
      <c r="B28" s="39"/>
      <c r="C28" s="39"/>
      <c r="D28" s="50"/>
      <c r="E28" s="50"/>
      <c r="F28" s="42"/>
      <c r="G28" s="43">
        <f>SUM(F30:F34)</f>
        <v>0</v>
      </c>
      <c r="H28" s="51"/>
      <c r="I28" s="45"/>
      <c r="J28" s="46"/>
      <c r="K28" s="43">
        <f>SUM(J30:J34)</f>
        <v>0</v>
      </c>
    </row>
    <row r="29" spans="1:11" ht="13" customHeight="1">
      <c r="A29" s="164" t="s">
        <v>2</v>
      </c>
      <c r="B29" s="165"/>
      <c r="C29" s="165"/>
      <c r="D29" s="165"/>
      <c r="E29" s="165"/>
      <c r="F29" s="72" t="s">
        <v>59</v>
      </c>
      <c r="G29" s="199"/>
      <c r="H29" s="166" t="s">
        <v>2</v>
      </c>
      <c r="I29" s="167"/>
      <c r="J29" s="72" t="s">
        <v>59</v>
      </c>
      <c r="K29" s="196"/>
    </row>
    <row r="30" spans="1:11" ht="13" customHeight="1">
      <c r="A30" s="153"/>
      <c r="B30" s="154"/>
      <c r="C30" s="154"/>
      <c r="D30" s="154"/>
      <c r="E30" s="155"/>
      <c r="F30" s="23">
        <v>0</v>
      </c>
      <c r="G30" s="200"/>
      <c r="H30" s="168"/>
      <c r="I30" s="169"/>
      <c r="J30" s="23">
        <v>0</v>
      </c>
      <c r="K30" s="197"/>
    </row>
    <row r="31" spans="1:11" ht="13" customHeight="1">
      <c r="A31" s="153"/>
      <c r="B31" s="154"/>
      <c r="C31" s="154"/>
      <c r="D31" s="154"/>
      <c r="E31" s="155"/>
      <c r="F31" s="23">
        <v>0</v>
      </c>
      <c r="G31" s="200"/>
      <c r="H31" s="168"/>
      <c r="I31" s="169"/>
      <c r="J31" s="23">
        <v>0</v>
      </c>
      <c r="K31" s="197"/>
    </row>
    <row r="32" spans="1:11" ht="13" customHeight="1">
      <c r="A32" s="153"/>
      <c r="B32" s="154"/>
      <c r="C32" s="154"/>
      <c r="D32" s="154"/>
      <c r="E32" s="155"/>
      <c r="F32" s="23">
        <v>0</v>
      </c>
      <c r="G32" s="200"/>
      <c r="H32" s="168"/>
      <c r="I32" s="169"/>
      <c r="J32" s="23">
        <v>0</v>
      </c>
      <c r="K32" s="197"/>
    </row>
    <row r="33" spans="1:11" ht="13" customHeight="1">
      <c r="A33" s="144"/>
      <c r="B33" s="145"/>
      <c r="C33" s="145"/>
      <c r="D33" s="145"/>
      <c r="E33" s="146"/>
      <c r="F33" s="23">
        <v>0</v>
      </c>
      <c r="G33" s="200"/>
      <c r="H33" s="168"/>
      <c r="I33" s="169"/>
      <c r="J33" s="23">
        <v>0</v>
      </c>
      <c r="K33" s="197"/>
    </row>
    <row r="34" spans="1:11" ht="13" customHeight="1">
      <c r="A34" s="161"/>
      <c r="B34" s="162"/>
      <c r="C34" s="162"/>
      <c r="D34" s="162"/>
      <c r="E34" s="163"/>
      <c r="F34" s="23">
        <v>0</v>
      </c>
      <c r="G34" s="201"/>
      <c r="H34" s="187"/>
      <c r="I34" s="188"/>
      <c r="J34" s="23">
        <v>0</v>
      </c>
      <c r="K34" s="198"/>
    </row>
    <row r="35" spans="1:11">
      <c r="A35" s="32" t="s">
        <v>19</v>
      </c>
      <c r="B35" s="33"/>
      <c r="C35" s="33"/>
      <c r="D35" s="33"/>
      <c r="E35" s="34"/>
      <c r="F35" s="49"/>
      <c r="G35" s="36" t="s">
        <v>12</v>
      </c>
      <c r="H35" s="32"/>
      <c r="I35" s="34"/>
      <c r="J35" s="52"/>
      <c r="K35" s="36" t="s">
        <v>13</v>
      </c>
    </row>
    <row r="36" spans="1:11">
      <c r="A36" s="38" t="s">
        <v>20</v>
      </c>
      <c r="B36" s="39"/>
      <c r="C36" s="39"/>
      <c r="D36" s="50"/>
      <c r="E36" s="41"/>
      <c r="F36" s="53"/>
      <c r="G36" s="43">
        <f>SUM(F38:F44)</f>
        <v>1500</v>
      </c>
      <c r="H36" s="54"/>
      <c r="I36" s="55"/>
      <c r="J36" s="56"/>
      <c r="K36" s="57">
        <f>SUM(J38:J44)</f>
        <v>8000</v>
      </c>
    </row>
    <row r="37" spans="1:11" ht="13" customHeight="1">
      <c r="A37" s="178" t="s">
        <v>2</v>
      </c>
      <c r="B37" s="179"/>
      <c r="C37" s="179"/>
      <c r="D37" s="179"/>
      <c r="E37" s="179"/>
      <c r="F37" s="72" t="s">
        <v>59</v>
      </c>
      <c r="G37" s="196"/>
      <c r="H37" s="180" t="s">
        <v>2</v>
      </c>
      <c r="I37" s="181"/>
      <c r="J37" s="72" t="s">
        <v>59</v>
      </c>
      <c r="K37" s="196"/>
    </row>
    <row r="38" spans="1:11" ht="13" customHeight="1">
      <c r="A38" s="144" t="s">
        <v>186</v>
      </c>
      <c r="B38" s="145"/>
      <c r="C38" s="145"/>
      <c r="D38" s="145"/>
      <c r="E38" s="146"/>
      <c r="F38" s="23">
        <v>1500</v>
      </c>
      <c r="G38" s="197"/>
      <c r="H38" s="176" t="s">
        <v>63</v>
      </c>
      <c r="I38" s="177"/>
      <c r="J38" s="98">
        <v>208.79</v>
      </c>
      <c r="K38" s="197"/>
    </row>
    <row r="39" spans="1:11" ht="13" customHeight="1">
      <c r="A39" s="156"/>
      <c r="B39" s="157"/>
      <c r="C39" s="157"/>
      <c r="D39" s="157"/>
      <c r="E39" s="158"/>
      <c r="F39" s="23">
        <v>0</v>
      </c>
      <c r="G39" s="197"/>
      <c r="H39" s="159" t="s">
        <v>183</v>
      </c>
      <c r="I39" s="160"/>
      <c r="J39" s="23">
        <v>2000</v>
      </c>
      <c r="K39" s="197"/>
    </row>
    <row r="40" spans="1:11" ht="13" customHeight="1">
      <c r="A40" s="156"/>
      <c r="B40" s="157"/>
      <c r="C40" s="157"/>
      <c r="D40" s="157"/>
      <c r="E40" s="158"/>
      <c r="F40" s="23">
        <v>0</v>
      </c>
      <c r="G40" s="197"/>
      <c r="H40" s="159" t="s">
        <v>184</v>
      </c>
      <c r="I40" s="160"/>
      <c r="J40" s="23">
        <v>3791.21</v>
      </c>
      <c r="K40" s="197"/>
    </row>
    <row r="41" spans="1:11" ht="13" customHeight="1">
      <c r="A41" s="156"/>
      <c r="B41" s="157"/>
      <c r="C41" s="157"/>
      <c r="D41" s="157"/>
      <c r="E41" s="158"/>
      <c r="F41" s="23">
        <v>0</v>
      </c>
      <c r="G41" s="197"/>
      <c r="H41" s="159" t="s">
        <v>185</v>
      </c>
      <c r="I41" s="160"/>
      <c r="J41" s="23">
        <v>2000</v>
      </c>
      <c r="K41" s="197"/>
    </row>
    <row r="42" spans="1:11" ht="13" customHeight="1">
      <c r="A42" s="156"/>
      <c r="B42" s="157"/>
      <c r="C42" s="157"/>
      <c r="D42" s="157"/>
      <c r="E42" s="158"/>
      <c r="F42" s="23">
        <v>0</v>
      </c>
      <c r="G42" s="197"/>
      <c r="H42" s="159"/>
      <c r="I42" s="160"/>
      <c r="J42" s="23">
        <v>0</v>
      </c>
      <c r="K42" s="197"/>
    </row>
    <row r="43" spans="1:11" ht="13" customHeight="1">
      <c r="A43" s="156"/>
      <c r="B43" s="157"/>
      <c r="C43" s="157"/>
      <c r="D43" s="157"/>
      <c r="E43" s="158"/>
      <c r="F43" s="23">
        <v>0</v>
      </c>
      <c r="G43" s="197"/>
      <c r="H43" s="159"/>
      <c r="I43" s="160"/>
      <c r="J43" s="23">
        <v>0</v>
      </c>
      <c r="K43" s="197"/>
    </row>
    <row r="44" spans="1:11" ht="13" customHeight="1">
      <c r="A44" s="170"/>
      <c r="B44" s="171"/>
      <c r="C44" s="171"/>
      <c r="D44" s="171"/>
      <c r="E44" s="172"/>
      <c r="F44" s="23">
        <v>0</v>
      </c>
      <c r="G44" s="198"/>
      <c r="H44" s="236"/>
      <c r="I44" s="238"/>
      <c r="J44" s="23">
        <v>0</v>
      </c>
      <c r="K44" s="198"/>
    </row>
    <row r="45" spans="1:11">
      <c r="A45" s="32" t="s">
        <v>21</v>
      </c>
      <c r="B45" s="33"/>
      <c r="C45" s="33"/>
      <c r="D45" s="33"/>
      <c r="E45" s="34"/>
      <c r="F45" s="35"/>
      <c r="G45" s="36" t="s">
        <v>12</v>
      </c>
      <c r="H45" s="239"/>
      <c r="I45" s="240"/>
      <c r="J45" s="35"/>
      <c r="K45" s="36" t="s">
        <v>13</v>
      </c>
    </row>
    <row r="46" spans="1:11">
      <c r="A46" s="38" t="s">
        <v>23</v>
      </c>
      <c r="B46" s="58"/>
      <c r="C46" s="39"/>
      <c r="D46" s="50"/>
      <c r="E46" s="50"/>
      <c r="F46" s="42"/>
      <c r="G46" s="43">
        <f>SUM(F48:F68)</f>
        <v>6502.5400000000009</v>
      </c>
      <c r="H46" s="51"/>
      <c r="I46" s="45"/>
      <c r="J46" s="59"/>
      <c r="K46" s="43">
        <f>SUM(J48:J68)</f>
        <v>0</v>
      </c>
    </row>
    <row r="47" spans="1:11" ht="13" customHeight="1">
      <c r="A47" s="178" t="s">
        <v>2</v>
      </c>
      <c r="B47" s="179"/>
      <c r="C47" s="179"/>
      <c r="D47" s="179"/>
      <c r="E47" s="179"/>
      <c r="F47" s="72" t="s">
        <v>59</v>
      </c>
      <c r="G47" s="199"/>
      <c r="H47" s="180" t="s">
        <v>2</v>
      </c>
      <c r="I47" s="181"/>
      <c r="J47" s="72" t="s">
        <v>59</v>
      </c>
      <c r="K47" s="196"/>
    </row>
    <row r="48" spans="1:11" ht="13" customHeight="1">
      <c r="A48" s="159" t="s">
        <v>24</v>
      </c>
      <c r="B48" s="189"/>
      <c r="C48" s="189"/>
      <c r="D48" s="189"/>
      <c r="E48" s="160"/>
      <c r="F48" s="24">
        <v>40</v>
      </c>
      <c r="G48" s="200"/>
      <c r="H48" s="168"/>
      <c r="I48" s="169"/>
      <c r="J48" s="25">
        <v>0</v>
      </c>
      <c r="K48" s="197"/>
    </row>
    <row r="49" spans="1:11" ht="13" customHeight="1">
      <c r="A49" s="159" t="s">
        <v>25</v>
      </c>
      <c r="B49" s="189"/>
      <c r="C49" s="189"/>
      <c r="D49" s="189"/>
      <c r="E49" s="160"/>
      <c r="F49" s="24">
        <v>2430</v>
      </c>
      <c r="G49" s="200"/>
      <c r="H49" s="168"/>
      <c r="I49" s="169"/>
      <c r="J49" s="25">
        <v>0</v>
      </c>
      <c r="K49" s="197"/>
    </row>
    <row r="50" spans="1:11" ht="13" customHeight="1">
      <c r="A50" s="159" t="s">
        <v>26</v>
      </c>
      <c r="B50" s="189"/>
      <c r="C50" s="189"/>
      <c r="D50" s="189"/>
      <c r="E50" s="160"/>
      <c r="F50" s="24">
        <v>0</v>
      </c>
      <c r="G50" s="200"/>
      <c r="H50" s="168"/>
      <c r="I50" s="169"/>
      <c r="J50" s="25">
        <v>0</v>
      </c>
      <c r="K50" s="197"/>
    </row>
    <row r="51" spans="1:11" ht="13" customHeight="1">
      <c r="A51" s="159" t="s">
        <v>62</v>
      </c>
      <c r="B51" s="189"/>
      <c r="C51" s="189"/>
      <c r="D51" s="189"/>
      <c r="E51" s="160"/>
      <c r="F51" s="24">
        <v>216.87</v>
      </c>
      <c r="G51" s="200"/>
      <c r="H51" s="168"/>
      <c r="I51" s="169"/>
      <c r="J51" s="25">
        <v>0</v>
      </c>
      <c r="K51" s="197"/>
    </row>
    <row r="52" spans="1:11" ht="13" customHeight="1">
      <c r="A52" s="159" t="s">
        <v>27</v>
      </c>
      <c r="B52" s="189"/>
      <c r="C52" s="189"/>
      <c r="D52" s="189"/>
      <c r="E52" s="160"/>
      <c r="F52" s="24">
        <v>0</v>
      </c>
      <c r="G52" s="200"/>
      <c r="H52" s="168"/>
      <c r="I52" s="169"/>
      <c r="J52" s="25">
        <v>0</v>
      </c>
      <c r="K52" s="197"/>
    </row>
    <row r="53" spans="1:11" ht="13" customHeight="1">
      <c r="A53" s="159" t="s">
        <v>28</v>
      </c>
      <c r="B53" s="189"/>
      <c r="C53" s="189"/>
      <c r="D53" s="189"/>
      <c r="E53" s="160"/>
      <c r="F53" s="24">
        <v>0</v>
      </c>
      <c r="G53" s="200"/>
      <c r="H53" s="168"/>
      <c r="I53" s="169"/>
      <c r="J53" s="25">
        <v>0</v>
      </c>
      <c r="K53" s="197"/>
    </row>
    <row r="54" spans="1:11" ht="13" customHeight="1">
      <c r="A54" s="159" t="s">
        <v>29</v>
      </c>
      <c r="B54" s="189"/>
      <c r="C54" s="189"/>
      <c r="D54" s="189"/>
      <c r="E54" s="160"/>
      <c r="F54" s="24">
        <v>0</v>
      </c>
      <c r="G54" s="200"/>
      <c r="H54" s="168"/>
      <c r="I54" s="169"/>
      <c r="J54" s="25">
        <v>0</v>
      </c>
      <c r="K54" s="197"/>
    </row>
    <row r="55" spans="1:11" ht="13" customHeight="1">
      <c r="A55" s="159" t="s">
        <v>30</v>
      </c>
      <c r="B55" s="189"/>
      <c r="C55" s="189"/>
      <c r="D55" s="189"/>
      <c r="E55" s="160"/>
      <c r="F55" s="24">
        <v>0</v>
      </c>
      <c r="G55" s="200"/>
      <c r="H55" s="168"/>
      <c r="I55" s="169"/>
      <c r="J55" s="25">
        <v>0</v>
      </c>
      <c r="K55" s="197"/>
    </row>
    <row r="56" spans="1:11" ht="13" customHeight="1">
      <c r="A56" s="159" t="s">
        <v>31</v>
      </c>
      <c r="B56" s="189"/>
      <c r="C56" s="189"/>
      <c r="D56" s="189"/>
      <c r="E56" s="160"/>
      <c r="F56" s="24">
        <v>0</v>
      </c>
      <c r="G56" s="200"/>
      <c r="H56" s="168"/>
      <c r="I56" s="169"/>
      <c r="J56" s="25">
        <v>0</v>
      </c>
      <c r="K56" s="197"/>
    </row>
    <row r="57" spans="1:11" ht="13" customHeight="1">
      <c r="A57" s="159" t="s">
        <v>32</v>
      </c>
      <c r="B57" s="189"/>
      <c r="C57" s="189"/>
      <c r="D57" s="189"/>
      <c r="E57" s="160"/>
      <c r="F57" s="24">
        <v>0</v>
      </c>
      <c r="G57" s="200"/>
      <c r="H57" s="168"/>
      <c r="I57" s="169"/>
      <c r="J57" s="25">
        <v>0</v>
      </c>
      <c r="K57" s="197"/>
    </row>
    <row r="58" spans="1:11" ht="13" customHeight="1">
      <c r="A58" s="159" t="s">
        <v>33</v>
      </c>
      <c r="B58" s="189"/>
      <c r="C58" s="189"/>
      <c r="D58" s="189"/>
      <c r="E58" s="160"/>
      <c r="F58" s="24">
        <v>0</v>
      </c>
      <c r="G58" s="200"/>
      <c r="H58" s="168"/>
      <c r="I58" s="169"/>
      <c r="J58" s="25">
        <v>0</v>
      </c>
      <c r="K58" s="197"/>
    </row>
    <row r="59" spans="1:11" ht="13" customHeight="1">
      <c r="A59" s="159" t="s">
        <v>34</v>
      </c>
      <c r="B59" s="189"/>
      <c r="C59" s="189"/>
      <c r="D59" s="189"/>
      <c r="E59" s="160"/>
      <c r="F59" s="24">
        <v>0</v>
      </c>
      <c r="G59" s="200"/>
      <c r="H59" s="168"/>
      <c r="I59" s="169"/>
      <c r="J59" s="25">
        <v>0</v>
      </c>
      <c r="K59" s="197"/>
    </row>
    <row r="60" spans="1:11" ht="13" customHeight="1">
      <c r="A60" s="159" t="s">
        <v>187</v>
      </c>
      <c r="B60" s="189"/>
      <c r="C60" s="189"/>
      <c r="D60" s="189"/>
      <c r="E60" s="160"/>
      <c r="F60" s="24">
        <v>1155.44</v>
      </c>
      <c r="G60" s="200"/>
      <c r="H60" s="168"/>
      <c r="I60" s="169"/>
      <c r="J60" s="25">
        <v>0</v>
      </c>
      <c r="K60" s="197"/>
    </row>
    <row r="61" spans="1:11" ht="13" customHeight="1">
      <c r="A61" s="159" t="s">
        <v>35</v>
      </c>
      <c r="B61" s="189"/>
      <c r="C61" s="189"/>
      <c r="D61" s="189"/>
      <c r="E61" s="160"/>
      <c r="F61" s="24">
        <v>0</v>
      </c>
      <c r="G61" s="200"/>
      <c r="H61" s="168"/>
      <c r="I61" s="169"/>
      <c r="J61" s="25">
        <v>0</v>
      </c>
      <c r="K61" s="197"/>
    </row>
    <row r="62" spans="1:11" ht="13" customHeight="1">
      <c r="A62" s="159" t="s">
        <v>36</v>
      </c>
      <c r="B62" s="189"/>
      <c r="C62" s="189"/>
      <c r="D62" s="189"/>
      <c r="E62" s="160"/>
      <c r="F62" s="24">
        <v>2.82</v>
      </c>
      <c r="G62" s="200"/>
      <c r="H62" s="168"/>
      <c r="I62" s="169"/>
      <c r="J62" s="25">
        <v>0</v>
      </c>
      <c r="K62" s="197"/>
    </row>
    <row r="63" spans="1:11" ht="13" customHeight="1">
      <c r="A63" s="159" t="s">
        <v>37</v>
      </c>
      <c r="B63" s="189"/>
      <c r="C63" s="189"/>
      <c r="D63" s="189"/>
      <c r="E63" s="160"/>
      <c r="F63" s="24">
        <v>203</v>
      </c>
      <c r="G63" s="200"/>
      <c r="H63" s="168"/>
      <c r="I63" s="169"/>
      <c r="J63" s="25">
        <v>0</v>
      </c>
      <c r="K63" s="197"/>
    </row>
    <row r="64" spans="1:11" ht="13" customHeight="1">
      <c r="A64" s="159" t="s">
        <v>38</v>
      </c>
      <c r="B64" s="189"/>
      <c r="C64" s="189"/>
      <c r="D64" s="189"/>
      <c r="E64" s="160"/>
      <c r="F64" s="24">
        <v>0</v>
      </c>
      <c r="G64" s="200"/>
      <c r="H64" s="168"/>
      <c r="I64" s="169"/>
      <c r="J64" s="25">
        <v>0</v>
      </c>
      <c r="K64" s="197"/>
    </row>
    <row r="65" spans="1:11" ht="13" customHeight="1">
      <c r="A65" s="159" t="s">
        <v>42</v>
      </c>
      <c r="B65" s="189"/>
      <c r="C65" s="189"/>
      <c r="D65" s="189"/>
      <c r="E65" s="160"/>
      <c r="F65" s="24">
        <v>151.51</v>
      </c>
      <c r="G65" s="200"/>
      <c r="H65" s="168"/>
      <c r="I65" s="169"/>
      <c r="J65" s="25">
        <v>0</v>
      </c>
      <c r="K65" s="197"/>
    </row>
    <row r="66" spans="1:11" ht="13" customHeight="1">
      <c r="A66" s="159" t="s">
        <v>39</v>
      </c>
      <c r="B66" s="189"/>
      <c r="C66" s="189"/>
      <c r="D66" s="189"/>
      <c r="E66" s="160"/>
      <c r="F66" s="24">
        <v>0</v>
      </c>
      <c r="G66" s="200"/>
      <c r="H66" s="168"/>
      <c r="I66" s="169"/>
      <c r="J66" s="25">
        <v>0</v>
      </c>
      <c r="K66" s="197"/>
    </row>
    <row r="67" spans="1:11" ht="13" customHeight="1">
      <c r="A67" s="159" t="s">
        <v>44</v>
      </c>
      <c r="B67" s="189"/>
      <c r="C67" s="189"/>
      <c r="D67" s="189"/>
      <c r="E67" s="160"/>
      <c r="F67" s="24">
        <v>2302.9</v>
      </c>
      <c r="G67" s="200"/>
      <c r="H67" s="168"/>
      <c r="I67" s="169"/>
      <c r="J67" s="25">
        <v>0</v>
      </c>
      <c r="K67" s="197"/>
    </row>
    <row r="68" spans="1:11" ht="13" customHeight="1">
      <c r="A68" s="190"/>
      <c r="B68" s="191"/>
      <c r="C68" s="191"/>
      <c r="D68" s="191"/>
      <c r="E68" s="192"/>
      <c r="F68" s="24">
        <v>0</v>
      </c>
      <c r="G68" s="201"/>
      <c r="H68" s="187"/>
      <c r="I68" s="188"/>
      <c r="J68" s="25">
        <v>0</v>
      </c>
      <c r="K68" s="198"/>
    </row>
    <row r="69" spans="1:11">
      <c r="A69" s="60" t="s">
        <v>22</v>
      </c>
      <c r="B69" s="61"/>
      <c r="C69" s="62"/>
      <c r="D69" s="63"/>
      <c r="E69" s="48"/>
      <c r="F69" s="35"/>
      <c r="G69" s="36" t="s">
        <v>12</v>
      </c>
      <c r="H69" s="47"/>
      <c r="I69" s="48"/>
      <c r="J69" s="35"/>
      <c r="K69" s="36" t="s">
        <v>13</v>
      </c>
    </row>
    <row r="70" spans="1:11">
      <c r="A70" s="38" t="s">
        <v>47</v>
      </c>
      <c r="B70" s="39"/>
      <c r="C70" s="39"/>
      <c r="D70" s="50"/>
      <c r="E70" s="50"/>
      <c r="F70" s="59"/>
      <c r="G70" s="43">
        <f>SUM(F72:F76)</f>
        <v>338.6</v>
      </c>
      <c r="H70" s="51"/>
      <c r="I70" s="45"/>
      <c r="J70" s="59"/>
      <c r="K70" s="43">
        <f>SUM(J72:J76)</f>
        <v>0</v>
      </c>
    </row>
    <row r="71" spans="1:11">
      <c r="A71" s="178" t="s">
        <v>2</v>
      </c>
      <c r="B71" s="179"/>
      <c r="C71" s="179"/>
      <c r="D71" s="179"/>
      <c r="E71" s="179"/>
      <c r="F71" s="72" t="s">
        <v>59</v>
      </c>
      <c r="G71" s="199"/>
      <c r="H71" s="178" t="s">
        <v>2</v>
      </c>
      <c r="I71" s="179"/>
      <c r="J71" s="72" t="s">
        <v>59</v>
      </c>
      <c r="K71" s="173"/>
    </row>
    <row r="72" spans="1:11">
      <c r="A72" s="159" t="s">
        <v>188</v>
      </c>
      <c r="B72" s="189"/>
      <c r="C72" s="189"/>
      <c r="D72" s="189"/>
      <c r="E72" s="160"/>
      <c r="F72" s="23">
        <v>338.6</v>
      </c>
      <c r="G72" s="200"/>
      <c r="H72" s="153"/>
      <c r="I72" s="155"/>
      <c r="J72" s="23">
        <v>0</v>
      </c>
      <c r="K72" s="174"/>
    </row>
    <row r="73" spans="1:11">
      <c r="A73" s="159"/>
      <c r="B73" s="189"/>
      <c r="C73" s="189"/>
      <c r="D73" s="189"/>
      <c r="E73" s="160"/>
      <c r="F73" s="23">
        <v>0</v>
      </c>
      <c r="G73" s="200"/>
      <c r="H73" s="159"/>
      <c r="I73" s="160"/>
      <c r="J73" s="23">
        <v>0</v>
      </c>
      <c r="K73" s="174"/>
    </row>
    <row r="74" spans="1:11">
      <c r="A74" s="159"/>
      <c r="B74" s="189"/>
      <c r="C74" s="189"/>
      <c r="D74" s="189"/>
      <c r="E74" s="160"/>
      <c r="F74" s="26">
        <v>0</v>
      </c>
      <c r="G74" s="200"/>
      <c r="H74" s="159"/>
      <c r="I74" s="160"/>
      <c r="J74" s="26">
        <v>0</v>
      </c>
      <c r="K74" s="174"/>
    </row>
    <row r="75" spans="1:11">
      <c r="A75" s="159"/>
      <c r="B75" s="189"/>
      <c r="C75" s="189"/>
      <c r="D75" s="189"/>
      <c r="E75" s="160"/>
      <c r="F75" s="23">
        <v>0</v>
      </c>
      <c r="G75" s="200"/>
      <c r="H75" s="159"/>
      <c r="I75" s="160"/>
      <c r="J75" s="23">
        <v>0</v>
      </c>
      <c r="K75" s="174"/>
    </row>
    <row r="76" spans="1:11" ht="14" thickBot="1">
      <c r="A76" s="203"/>
      <c r="B76" s="209"/>
      <c r="C76" s="209"/>
      <c r="D76" s="209"/>
      <c r="E76" s="204"/>
      <c r="F76" s="27">
        <v>0</v>
      </c>
      <c r="G76" s="205"/>
      <c r="H76" s="203"/>
      <c r="I76" s="204"/>
      <c r="J76" s="27">
        <v>0</v>
      </c>
      <c r="K76" s="202"/>
    </row>
    <row r="77" spans="1:11" ht="17" thickBot="1">
      <c r="A77" s="206" t="s">
        <v>40</v>
      </c>
      <c r="B77" s="206"/>
      <c r="C77" s="206"/>
      <c r="D77" s="206"/>
      <c r="E77" s="206"/>
      <c r="F77" s="207"/>
      <c r="G77" s="64">
        <f>SUM(G6+G20+G28+G36+G46+G70)</f>
        <v>15566.900000000001</v>
      </c>
      <c r="H77" s="208" t="s">
        <v>41</v>
      </c>
      <c r="I77" s="206"/>
      <c r="J77" s="207"/>
      <c r="K77" s="65">
        <f>SUM(K6+K20+K28+K36+K46+K70)</f>
        <v>15569.36</v>
      </c>
    </row>
    <row r="78" spans="1:11">
      <c r="A78" s="29"/>
      <c r="B78" s="29"/>
      <c r="C78" s="29"/>
      <c r="D78" s="29"/>
      <c r="E78" s="30"/>
      <c r="F78" s="31"/>
      <c r="G78" s="66"/>
      <c r="H78" s="29"/>
      <c r="I78" s="30"/>
      <c r="J78" s="31"/>
      <c r="K78" s="66"/>
    </row>
    <row r="79" spans="1:11">
      <c r="A79" s="193" t="s">
        <v>64</v>
      </c>
      <c r="B79" s="194"/>
      <c r="C79" s="194"/>
      <c r="D79" s="194"/>
      <c r="E79" s="18"/>
      <c r="F79" s="67">
        <f>K77</f>
        <v>15569.36</v>
      </c>
      <c r="G79" s="30"/>
      <c r="H79" s="31"/>
      <c r="I79" s="30"/>
      <c r="J79" s="31"/>
      <c r="K79" s="66"/>
    </row>
    <row r="80" spans="1:11">
      <c r="A80" s="193" t="s">
        <v>65</v>
      </c>
      <c r="B80" s="194"/>
      <c r="C80" s="194"/>
      <c r="D80" s="194"/>
      <c r="E80" s="17"/>
      <c r="F80" s="68">
        <f>G77</f>
        <v>15566.900000000001</v>
      </c>
      <c r="G80" s="30"/>
      <c r="H80" s="31"/>
      <c r="I80" s="30"/>
      <c r="J80" s="31"/>
      <c r="K80" s="66"/>
    </row>
    <row r="81" spans="1:11">
      <c r="A81" s="193" t="s">
        <v>66</v>
      </c>
      <c r="B81" s="194"/>
      <c r="C81" s="194"/>
      <c r="D81" s="194"/>
      <c r="E81" s="17"/>
      <c r="F81" s="69">
        <f>SUM(F79-F80)</f>
        <v>2.4599999999991269</v>
      </c>
      <c r="G81" s="30"/>
      <c r="H81" s="31"/>
      <c r="I81" s="30"/>
      <c r="J81" s="31"/>
      <c r="K81" s="66"/>
    </row>
    <row r="82" spans="1:11">
      <c r="A82" s="17"/>
      <c r="B82" s="17"/>
      <c r="C82" s="17"/>
      <c r="D82" s="17"/>
      <c r="E82" s="18"/>
      <c r="F82" s="70"/>
      <c r="G82" s="151" t="s">
        <v>61</v>
      </c>
      <c r="H82" s="152"/>
      <c r="I82" s="152"/>
      <c r="J82" s="152"/>
      <c r="K82" s="152"/>
    </row>
    <row r="83" spans="1:11">
      <c r="A83" s="193" t="s">
        <v>67</v>
      </c>
      <c r="B83" s="194"/>
      <c r="C83" s="194"/>
      <c r="D83" s="194"/>
      <c r="E83" s="195"/>
      <c r="F83" s="71">
        <f>K77-G77</f>
        <v>2.4599999999991269</v>
      </c>
      <c r="G83" s="151" t="s">
        <v>45</v>
      </c>
      <c r="H83" s="152"/>
      <c r="I83" s="152"/>
      <c r="J83" s="152"/>
      <c r="K83" s="152"/>
    </row>
    <row r="84" spans="1:11">
      <c r="A84" s="17"/>
      <c r="B84" s="17"/>
      <c r="C84" s="17"/>
      <c r="D84" s="17"/>
      <c r="E84" s="18"/>
      <c r="F84" s="19"/>
      <c r="G84" s="28"/>
      <c r="H84" s="17"/>
      <c r="I84" s="18"/>
      <c r="J84" s="19"/>
      <c r="K84" s="28"/>
    </row>
  </sheetData>
  <sheetProtection selectLockedCells="1"/>
  <mergeCells count="144">
    <mergeCell ref="A80:D80"/>
    <mergeCell ref="A81:D81"/>
    <mergeCell ref="A83:E83"/>
    <mergeCell ref="G7:G18"/>
    <mergeCell ref="K7:K18"/>
    <mergeCell ref="G47:G68"/>
    <mergeCell ref="K47:K68"/>
    <mergeCell ref="K71:K76"/>
    <mergeCell ref="K37:K44"/>
    <mergeCell ref="A74:E74"/>
    <mergeCell ref="H71:I71"/>
    <mergeCell ref="H72:I72"/>
    <mergeCell ref="H74:I74"/>
    <mergeCell ref="H75:I75"/>
    <mergeCell ref="H76:I76"/>
    <mergeCell ref="A79:D79"/>
    <mergeCell ref="G71:G76"/>
    <mergeCell ref="A77:F77"/>
    <mergeCell ref="H77:J77"/>
    <mergeCell ref="A75:E75"/>
    <mergeCell ref="A76:E76"/>
    <mergeCell ref="G37:G44"/>
    <mergeCell ref="K29:K34"/>
    <mergeCell ref="G29:G34"/>
    <mergeCell ref="H66:I66"/>
    <mergeCell ref="H67:I67"/>
    <mergeCell ref="H68:I68"/>
    <mergeCell ref="A72:E72"/>
    <mergeCell ref="A73:E73"/>
    <mergeCell ref="H65:I65"/>
    <mergeCell ref="A66:E66"/>
    <mergeCell ref="A67:E67"/>
    <mergeCell ref="A68:E68"/>
    <mergeCell ref="H62:I62"/>
    <mergeCell ref="H63:I63"/>
    <mergeCell ref="H64:I64"/>
    <mergeCell ref="H54:I54"/>
    <mergeCell ref="H55:I55"/>
    <mergeCell ref="H56:I56"/>
    <mergeCell ref="H57:I57"/>
    <mergeCell ref="A47:E47"/>
    <mergeCell ref="H58:I58"/>
    <mergeCell ref="H59:I59"/>
    <mergeCell ref="H48:I48"/>
    <mergeCell ref="H49:I49"/>
    <mergeCell ref="H50:I50"/>
    <mergeCell ref="H51:I51"/>
    <mergeCell ref="H52:I52"/>
    <mergeCell ref="H53:I53"/>
    <mergeCell ref="H60:I60"/>
    <mergeCell ref="A37:E37"/>
    <mergeCell ref="H47:I47"/>
    <mergeCell ref="A71:E71"/>
    <mergeCell ref="A48:E48"/>
    <mergeCell ref="A49:E49"/>
    <mergeCell ref="A50:E50"/>
    <mergeCell ref="H43:I43"/>
    <mergeCell ref="A39:E39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H61:I61"/>
    <mergeCell ref="H39:I39"/>
    <mergeCell ref="H40:I40"/>
    <mergeCell ref="H41:I41"/>
    <mergeCell ref="H42:I42"/>
    <mergeCell ref="H25:I25"/>
    <mergeCell ref="H26:I26"/>
    <mergeCell ref="H44:I44"/>
    <mergeCell ref="H34:I34"/>
    <mergeCell ref="H37:I37"/>
    <mergeCell ref="A22:E22"/>
    <mergeCell ref="A23:E23"/>
    <mergeCell ref="A24:E24"/>
    <mergeCell ref="A12:E12"/>
    <mergeCell ref="A13:E13"/>
    <mergeCell ref="A7:E7"/>
    <mergeCell ref="A14:E14"/>
    <mergeCell ref="H7:I7"/>
    <mergeCell ref="H22:I22"/>
    <mergeCell ref="H23:I23"/>
    <mergeCell ref="H24:I24"/>
    <mergeCell ref="H11:I11"/>
    <mergeCell ref="A21:E21"/>
    <mergeCell ref="G21:G26"/>
    <mergeCell ref="A18:E18"/>
    <mergeCell ref="H18:I18"/>
    <mergeCell ref="H17:I17"/>
    <mergeCell ref="A15:E15"/>
    <mergeCell ref="H15:I15"/>
    <mergeCell ref="H12:I12"/>
    <mergeCell ref="H13:I13"/>
    <mergeCell ref="A9:E9"/>
    <mergeCell ref="A10:E10"/>
    <mergeCell ref="A11:E11"/>
    <mergeCell ref="G83:K83"/>
    <mergeCell ref="G82:K82"/>
    <mergeCell ref="A25:E25"/>
    <mergeCell ref="A38:E38"/>
    <mergeCell ref="H73:I73"/>
    <mergeCell ref="A26:E26"/>
    <mergeCell ref="A33:E33"/>
    <mergeCell ref="A34:E34"/>
    <mergeCell ref="A31:E31"/>
    <mergeCell ref="A32:E32"/>
    <mergeCell ref="A29:E29"/>
    <mergeCell ref="A30:E30"/>
    <mergeCell ref="H29:I29"/>
    <mergeCell ref="H30:I30"/>
    <mergeCell ref="A40:E40"/>
    <mergeCell ref="A41:E41"/>
    <mergeCell ref="A42:E42"/>
    <mergeCell ref="A43:E43"/>
    <mergeCell ref="A44:E44"/>
    <mergeCell ref="H31:I31"/>
    <mergeCell ref="H32:I32"/>
    <mergeCell ref="H33:I33"/>
    <mergeCell ref="K21:K26"/>
    <mergeCell ref="H38:I38"/>
    <mergeCell ref="A1:K1"/>
    <mergeCell ref="A2:G2"/>
    <mergeCell ref="H2:K2"/>
    <mergeCell ref="A3:K3"/>
    <mergeCell ref="A17:E17"/>
    <mergeCell ref="A16:E16"/>
    <mergeCell ref="H16:I16"/>
    <mergeCell ref="A6:B6"/>
    <mergeCell ref="A8:E8"/>
    <mergeCell ref="H8:I8"/>
    <mergeCell ref="H14:I14"/>
    <mergeCell ref="H9:I9"/>
    <mergeCell ref="H10:I10"/>
  </mergeCells>
  <phoneticPr fontId="19" type="noConversion"/>
  <pageMargins left="0.78740157499999996" right="0.78740157499999996" top="0.42" bottom="0.49" header="0.4" footer="0.4921259845"/>
  <pageSetup paperSize="9" scale="82" orientation="landscape" horizontalDpi="4294967293"/>
  <headerFooter alignWithMargins="0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6"/>
  <sheetViews>
    <sheetView view="pageBreakPreview" zoomScale="130" zoomScaleNormal="100" zoomScaleSheetLayoutView="130" workbookViewId="0">
      <selection activeCell="B26" sqref="B26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4" width="11.1640625" style="16" customWidth="1"/>
    <col min="5" max="5" width="11.83203125" style="16" bestFit="1" customWidth="1"/>
    <col min="6" max="6" width="11.1640625" style="16" customWidth="1"/>
    <col min="7" max="16384" width="10.83203125" style="16"/>
  </cols>
  <sheetData>
    <row r="1" spans="1:8" ht="31.5" customHeight="1">
      <c r="A1" s="210" t="s">
        <v>0</v>
      </c>
      <c r="B1" s="210"/>
      <c r="C1" s="211"/>
      <c r="D1" s="211"/>
      <c r="E1" s="211"/>
      <c r="F1" s="211"/>
    </row>
    <row r="2" spans="1:8" ht="14" thickBot="1">
      <c r="A2"/>
      <c r="B2"/>
      <c r="C2"/>
      <c r="D2"/>
      <c r="E2"/>
      <c r="F2"/>
    </row>
    <row r="3" spans="1:8" ht="16.5" customHeight="1" thickBot="1">
      <c r="A3" s="82" t="s">
        <v>1</v>
      </c>
      <c r="B3" s="82" t="s">
        <v>2</v>
      </c>
      <c r="C3" s="82" t="s">
        <v>48</v>
      </c>
      <c r="D3" s="83" t="s">
        <v>5</v>
      </c>
      <c r="E3" s="83" t="s">
        <v>3</v>
      </c>
      <c r="F3" s="83" t="s">
        <v>4</v>
      </c>
      <c r="H3" s="77"/>
    </row>
    <row r="4" spans="1:8" ht="16.5" customHeight="1">
      <c r="A4" s="212"/>
      <c r="B4" s="213"/>
      <c r="C4" s="213"/>
      <c r="D4" s="213"/>
      <c r="E4" s="214"/>
      <c r="F4" s="84"/>
      <c r="H4" s="77"/>
    </row>
    <row r="5" spans="1:8" ht="16.5" customHeight="1">
      <c r="A5" s="78">
        <v>44837</v>
      </c>
      <c r="B5" s="99" t="s">
        <v>74</v>
      </c>
      <c r="C5" s="243"/>
      <c r="D5" s="231"/>
      <c r="E5" s="231">
        <v>90</v>
      </c>
      <c r="F5" s="85">
        <f>F4-D5+E5</f>
        <v>90</v>
      </c>
    </row>
    <row r="6" spans="1:8" ht="16.5" customHeight="1">
      <c r="A6" s="78">
        <v>44838</v>
      </c>
      <c r="B6" s="99" t="s">
        <v>75</v>
      </c>
      <c r="C6" s="243"/>
      <c r="D6" s="231"/>
      <c r="E6" s="231">
        <v>480</v>
      </c>
      <c r="F6" s="85">
        <f t="shared" ref="F6:F25" si="0">F5-D6+E6</f>
        <v>570</v>
      </c>
    </row>
    <row r="7" spans="1:8" ht="16.5" customHeight="1">
      <c r="A7" s="78">
        <v>44838</v>
      </c>
      <c r="B7" s="99" t="s">
        <v>76</v>
      </c>
      <c r="C7" s="243"/>
      <c r="D7" s="231"/>
      <c r="E7" s="231">
        <v>250</v>
      </c>
      <c r="F7" s="85">
        <f t="shared" si="0"/>
        <v>820</v>
      </c>
    </row>
    <row r="8" spans="1:8" ht="16.5" customHeight="1">
      <c r="A8" s="78">
        <v>44851</v>
      </c>
      <c r="B8" s="99" t="s">
        <v>83</v>
      </c>
      <c r="C8" s="243"/>
      <c r="D8" s="231"/>
      <c r="E8" s="231">
        <v>480</v>
      </c>
      <c r="F8" s="85">
        <f t="shared" si="0"/>
        <v>1300</v>
      </c>
    </row>
    <row r="9" spans="1:8" ht="16.5" customHeight="1">
      <c r="A9" s="78">
        <v>44858</v>
      </c>
      <c r="B9" s="99" t="s">
        <v>86</v>
      </c>
      <c r="C9" s="243"/>
      <c r="D9" s="231"/>
      <c r="E9" s="231">
        <v>210</v>
      </c>
      <c r="F9" s="85">
        <f t="shared" si="0"/>
        <v>1510</v>
      </c>
    </row>
    <row r="10" spans="1:8" ht="16.5" customHeight="1">
      <c r="A10" s="78">
        <v>44859</v>
      </c>
      <c r="B10" s="99" t="s">
        <v>87</v>
      </c>
      <c r="C10" s="243"/>
      <c r="D10" s="231"/>
      <c r="E10" s="231">
        <v>300</v>
      </c>
      <c r="F10" s="85">
        <f t="shared" si="0"/>
        <v>1810</v>
      </c>
    </row>
    <row r="11" spans="1:8" ht="16.5" customHeight="1">
      <c r="A11" s="78">
        <v>44866</v>
      </c>
      <c r="B11" s="78" t="s">
        <v>94</v>
      </c>
      <c r="C11" s="244"/>
      <c r="D11" s="232"/>
      <c r="E11" s="233">
        <v>65</v>
      </c>
      <c r="F11" s="85">
        <f t="shared" si="0"/>
        <v>1875</v>
      </c>
    </row>
    <row r="12" spans="1:8" ht="16.5" customHeight="1">
      <c r="A12" s="129">
        <v>44867</v>
      </c>
      <c r="B12" s="130" t="s">
        <v>90</v>
      </c>
      <c r="C12" s="245"/>
      <c r="D12" s="233">
        <v>1170</v>
      </c>
      <c r="E12" s="232"/>
      <c r="F12" s="85">
        <f t="shared" si="0"/>
        <v>705</v>
      </c>
    </row>
    <row r="13" spans="1:8" ht="16.5" customHeight="1">
      <c r="A13" s="118">
        <v>44873</v>
      </c>
      <c r="B13" s="118" t="s">
        <v>89</v>
      </c>
      <c r="C13" s="245"/>
      <c r="D13" s="233"/>
      <c r="E13" s="233">
        <v>240</v>
      </c>
      <c r="F13" s="85">
        <f t="shared" si="0"/>
        <v>945</v>
      </c>
    </row>
    <row r="14" spans="1:8" ht="16.5" customHeight="1">
      <c r="A14" s="106">
        <v>44902</v>
      </c>
      <c r="B14" s="118" t="s">
        <v>104</v>
      </c>
      <c r="C14" s="107"/>
      <c r="D14" s="231">
        <v>250</v>
      </c>
      <c r="E14" s="231"/>
      <c r="F14" s="85">
        <f t="shared" si="0"/>
        <v>695</v>
      </c>
    </row>
    <row r="15" spans="1:8" ht="16.5" customHeight="1">
      <c r="A15" s="118">
        <v>44928</v>
      </c>
      <c r="B15" s="99" t="s">
        <v>110</v>
      </c>
      <c r="C15" s="128"/>
      <c r="D15" s="232"/>
      <c r="E15" s="233">
        <v>300</v>
      </c>
      <c r="F15" s="85">
        <f t="shared" si="0"/>
        <v>995</v>
      </c>
    </row>
    <row r="16" spans="1:8" ht="16.5" customHeight="1">
      <c r="A16" s="106">
        <v>45008</v>
      </c>
      <c r="B16" s="114" t="s">
        <v>126</v>
      </c>
      <c r="C16" s="126"/>
      <c r="D16" s="231"/>
      <c r="E16" s="231">
        <v>130</v>
      </c>
      <c r="F16" s="85">
        <f t="shared" si="0"/>
        <v>1125</v>
      </c>
    </row>
    <row r="17" spans="1:6" ht="16.5" customHeight="1">
      <c r="A17" s="106">
        <v>45008</v>
      </c>
      <c r="B17" s="108" t="s">
        <v>127</v>
      </c>
      <c r="C17" s="109"/>
      <c r="D17" s="231"/>
      <c r="E17" s="231">
        <v>30</v>
      </c>
      <c r="F17" s="85">
        <f t="shared" si="0"/>
        <v>1155</v>
      </c>
    </row>
    <row r="18" spans="1:6" ht="16.5" customHeight="1">
      <c r="A18" s="106">
        <v>45028</v>
      </c>
      <c r="B18" s="122" t="s">
        <v>130</v>
      </c>
      <c r="C18" s="132"/>
      <c r="D18" s="234"/>
      <c r="E18" s="231">
        <v>180</v>
      </c>
      <c r="F18" s="85">
        <f t="shared" si="0"/>
        <v>1335</v>
      </c>
    </row>
    <row r="19" spans="1:6" ht="16.5" customHeight="1">
      <c r="A19" s="106">
        <v>45037</v>
      </c>
      <c r="B19" s="108" t="s">
        <v>132</v>
      </c>
      <c r="C19" s="109"/>
      <c r="D19" s="231"/>
      <c r="E19" s="231">
        <v>90</v>
      </c>
      <c r="F19" s="85">
        <f t="shared" si="0"/>
        <v>1425</v>
      </c>
    </row>
    <row r="20" spans="1:6" ht="16.5" customHeight="1">
      <c r="A20" s="118">
        <v>45037</v>
      </c>
      <c r="B20" s="118" t="s">
        <v>133</v>
      </c>
      <c r="C20" s="79"/>
      <c r="D20" s="231"/>
      <c r="E20" s="231">
        <v>90</v>
      </c>
      <c r="F20" s="85">
        <f t="shared" si="0"/>
        <v>1515</v>
      </c>
    </row>
    <row r="21" spans="1:6" ht="16.5" customHeight="1">
      <c r="A21" s="78">
        <v>45048</v>
      </c>
      <c r="B21" s="122" t="s">
        <v>136</v>
      </c>
      <c r="C21" s="79"/>
      <c r="D21" s="231"/>
      <c r="E21" s="231">
        <v>300</v>
      </c>
      <c r="F21" s="85">
        <f t="shared" si="0"/>
        <v>1815</v>
      </c>
    </row>
    <row r="22" spans="1:6" ht="16.5" customHeight="1">
      <c r="A22" s="78">
        <v>45057</v>
      </c>
      <c r="B22" s="99" t="s">
        <v>139</v>
      </c>
      <c r="C22" s="79"/>
      <c r="D22" s="231"/>
      <c r="E22" s="231">
        <v>90</v>
      </c>
      <c r="F22" s="85">
        <f t="shared" si="0"/>
        <v>1905</v>
      </c>
    </row>
    <row r="23" spans="1:6" ht="16.5" customHeight="1">
      <c r="A23" s="78">
        <v>45062</v>
      </c>
      <c r="B23" s="99" t="s">
        <v>142</v>
      </c>
      <c r="C23" s="128"/>
      <c r="D23" s="233"/>
      <c r="E23" s="233">
        <v>150</v>
      </c>
      <c r="F23" s="85">
        <f t="shared" si="0"/>
        <v>2055</v>
      </c>
    </row>
    <row r="24" spans="1:6" ht="16.5" customHeight="1">
      <c r="A24" s="78">
        <v>45065</v>
      </c>
      <c r="B24" s="122" t="s">
        <v>134</v>
      </c>
      <c r="C24" s="122"/>
      <c r="D24" s="233"/>
      <c r="E24" s="233">
        <v>90</v>
      </c>
      <c r="F24" s="85">
        <f t="shared" si="0"/>
        <v>2145</v>
      </c>
    </row>
    <row r="25" spans="1:6" ht="16.5" customHeight="1">
      <c r="A25" s="78">
        <v>45065</v>
      </c>
      <c r="B25" s="118" t="s">
        <v>140</v>
      </c>
      <c r="C25" s="134"/>
      <c r="D25" s="233">
        <v>40</v>
      </c>
      <c r="E25" s="232"/>
      <c r="F25" s="85">
        <f t="shared" si="0"/>
        <v>2105</v>
      </c>
    </row>
    <row r="26" spans="1:6" ht="16.5" customHeight="1">
      <c r="A26" s="78">
        <v>45068</v>
      </c>
      <c r="B26" s="99" t="s">
        <v>143</v>
      </c>
      <c r="C26" s="128"/>
      <c r="D26" s="233"/>
      <c r="E26" s="233">
        <v>30</v>
      </c>
      <c r="F26" s="85">
        <f>F25-D26+E26</f>
        <v>2135</v>
      </c>
    </row>
    <row r="27" spans="1:6" ht="16.5" customHeight="1">
      <c r="A27" s="78">
        <v>45071</v>
      </c>
      <c r="B27" s="99" t="s">
        <v>144</v>
      </c>
      <c r="C27" s="79"/>
      <c r="D27" s="232"/>
      <c r="E27" s="233">
        <v>250</v>
      </c>
      <c r="F27" s="85">
        <f>F26-D27+E27</f>
        <v>2385</v>
      </c>
    </row>
    <row r="28" spans="1:6" ht="16.5" customHeight="1">
      <c r="A28" s="118">
        <v>45077</v>
      </c>
      <c r="B28" s="118" t="s">
        <v>129</v>
      </c>
      <c r="C28" s="122"/>
      <c r="D28" s="233">
        <v>46</v>
      </c>
      <c r="E28" s="232"/>
      <c r="F28" s="85">
        <f t="shared" ref="F28:F84" si="1">F27-D28+E28</f>
        <v>2339</v>
      </c>
    </row>
    <row r="29" spans="1:6" ht="16.5" customHeight="1">
      <c r="A29" s="78">
        <v>45083</v>
      </c>
      <c r="B29" s="122" t="s">
        <v>135</v>
      </c>
      <c r="C29" s="122"/>
      <c r="D29" s="233"/>
      <c r="E29" s="233">
        <v>240</v>
      </c>
      <c r="F29" s="85">
        <f t="shared" si="1"/>
        <v>2579</v>
      </c>
    </row>
    <row r="30" spans="1:6" ht="16.5" customHeight="1">
      <c r="A30" s="78">
        <v>45083</v>
      </c>
      <c r="B30" s="114" t="s">
        <v>148</v>
      </c>
      <c r="C30" s="122"/>
      <c r="D30" s="233"/>
      <c r="E30" s="233">
        <v>30</v>
      </c>
      <c r="F30" s="85">
        <f t="shared" si="1"/>
        <v>2609</v>
      </c>
    </row>
    <row r="31" spans="1:6" ht="16.5" customHeight="1">
      <c r="A31" s="78">
        <v>45083</v>
      </c>
      <c r="B31" s="114" t="s">
        <v>147</v>
      </c>
      <c r="C31" s="110"/>
      <c r="D31" s="232"/>
      <c r="E31" s="231">
        <v>120</v>
      </c>
      <c r="F31" s="85">
        <f t="shared" si="1"/>
        <v>2729</v>
      </c>
    </row>
    <row r="32" spans="1:6" ht="16.5" customHeight="1">
      <c r="A32" s="118">
        <v>45090</v>
      </c>
      <c r="B32" s="99" t="s">
        <v>153</v>
      </c>
      <c r="C32" s="128"/>
      <c r="D32" s="233"/>
      <c r="E32" s="233">
        <v>570</v>
      </c>
      <c r="F32" s="85">
        <f t="shared" si="1"/>
        <v>3299</v>
      </c>
    </row>
    <row r="33" spans="1:6" ht="16.5" customHeight="1">
      <c r="A33" s="78">
        <v>45091</v>
      </c>
      <c r="B33" s="135" t="s">
        <v>154</v>
      </c>
      <c r="C33" s="128"/>
      <c r="D33" s="232"/>
      <c r="E33" s="233">
        <v>60</v>
      </c>
      <c r="F33" s="85">
        <f t="shared" si="1"/>
        <v>3359</v>
      </c>
    </row>
    <row r="34" spans="1:6" ht="16.5" customHeight="1">
      <c r="A34" s="78">
        <v>45093</v>
      </c>
      <c r="B34" s="114" t="s">
        <v>149</v>
      </c>
      <c r="C34" s="128"/>
      <c r="D34" s="232"/>
      <c r="E34" s="233">
        <v>60</v>
      </c>
      <c r="F34" s="85">
        <f t="shared" si="1"/>
        <v>3419</v>
      </c>
    </row>
    <row r="35" spans="1:6" ht="16.5" customHeight="1">
      <c r="A35" s="78">
        <v>45100</v>
      </c>
      <c r="B35" s="114" t="s">
        <v>156</v>
      </c>
      <c r="C35" s="122"/>
      <c r="D35" s="233"/>
      <c r="E35" s="233">
        <v>100</v>
      </c>
      <c r="F35" s="85">
        <f t="shared" ref="F35:F40" si="2">F34-D35+E35</f>
        <v>3519</v>
      </c>
    </row>
    <row r="36" spans="1:6" ht="16.5" customHeight="1">
      <c r="A36" s="78">
        <v>45103</v>
      </c>
      <c r="B36" s="118" t="s">
        <v>157</v>
      </c>
      <c r="C36" s="110"/>
      <c r="D36" s="232"/>
      <c r="E36" s="231">
        <v>570</v>
      </c>
      <c r="F36" s="85">
        <f t="shared" si="2"/>
        <v>4089</v>
      </c>
    </row>
    <row r="37" spans="1:6" ht="16.5" customHeight="1">
      <c r="A37" s="99">
        <v>45107</v>
      </c>
      <c r="B37" s="114" t="s">
        <v>159</v>
      </c>
      <c r="C37" s="122"/>
      <c r="D37" s="233"/>
      <c r="E37" s="233">
        <v>30</v>
      </c>
      <c r="F37" s="85">
        <f t="shared" si="2"/>
        <v>4119</v>
      </c>
    </row>
    <row r="38" spans="1:6" ht="16.5" customHeight="1">
      <c r="A38" s="78">
        <v>45112</v>
      </c>
      <c r="B38" s="102" t="s">
        <v>161</v>
      </c>
      <c r="C38" s="112"/>
      <c r="D38" s="231"/>
      <c r="E38" s="233">
        <v>450</v>
      </c>
      <c r="F38" s="85">
        <f t="shared" si="2"/>
        <v>4569</v>
      </c>
    </row>
    <row r="39" spans="1:6" ht="16.5" customHeight="1">
      <c r="A39" s="78">
        <v>45124</v>
      </c>
      <c r="B39" s="114" t="s">
        <v>155</v>
      </c>
      <c r="C39" s="139"/>
      <c r="D39" s="233"/>
      <c r="E39" s="233">
        <v>270</v>
      </c>
      <c r="F39" s="85">
        <f t="shared" si="2"/>
        <v>4839</v>
      </c>
    </row>
    <row r="40" spans="1:6" ht="16.5" customHeight="1">
      <c r="A40" s="78">
        <v>45124</v>
      </c>
      <c r="B40" s="114" t="s">
        <v>162</v>
      </c>
      <c r="C40" s="139"/>
      <c r="D40" s="233"/>
      <c r="E40" s="233">
        <v>60</v>
      </c>
      <c r="F40" s="85">
        <f t="shared" si="2"/>
        <v>4899</v>
      </c>
    </row>
    <row r="41" spans="1:6" ht="16.5" customHeight="1">
      <c r="A41" s="78">
        <v>45126</v>
      </c>
      <c r="B41" s="123" t="s">
        <v>163</v>
      </c>
      <c r="C41" s="139"/>
      <c r="D41" s="233"/>
      <c r="E41" s="233">
        <v>90</v>
      </c>
      <c r="F41" s="85">
        <f t="shared" si="1"/>
        <v>4989</v>
      </c>
    </row>
    <row r="42" spans="1:6" ht="16.5" customHeight="1">
      <c r="A42" s="78">
        <v>45141</v>
      </c>
      <c r="B42" s="103" t="s">
        <v>146</v>
      </c>
      <c r="C42" s="110"/>
      <c r="D42" s="232"/>
      <c r="E42" s="231">
        <v>90</v>
      </c>
      <c r="F42" s="85">
        <f t="shared" si="1"/>
        <v>5079</v>
      </c>
    </row>
    <row r="43" spans="1:6" ht="16.5" customHeight="1">
      <c r="A43" s="78">
        <v>45148</v>
      </c>
      <c r="B43" s="114" t="s">
        <v>166</v>
      </c>
      <c r="C43" s="128"/>
      <c r="D43" s="232"/>
      <c r="E43" s="235">
        <v>100</v>
      </c>
      <c r="F43" s="85">
        <f t="shared" si="1"/>
        <v>5179</v>
      </c>
    </row>
    <row r="44" spans="1:6" ht="16.5" customHeight="1">
      <c r="A44" s="78">
        <v>45156</v>
      </c>
      <c r="B44" s="114" t="s">
        <v>167</v>
      </c>
      <c r="C44" s="128"/>
      <c r="D44" s="232"/>
      <c r="E44" s="235">
        <v>100</v>
      </c>
      <c r="F44" s="85">
        <f t="shared" si="1"/>
        <v>5279</v>
      </c>
    </row>
    <row r="45" spans="1:6" ht="16.5" customHeight="1">
      <c r="A45" s="78"/>
      <c r="B45" s="133"/>
      <c r="C45" s="137"/>
      <c r="D45" s="232"/>
      <c r="E45" s="232"/>
      <c r="F45" s="85">
        <f t="shared" si="1"/>
        <v>5279</v>
      </c>
    </row>
    <row r="46" spans="1:6" ht="16.5" customHeight="1">
      <c r="A46" s="118"/>
      <c r="B46" s="138"/>
      <c r="C46" s="137"/>
      <c r="D46" s="232"/>
      <c r="E46" s="232"/>
      <c r="F46" s="85">
        <f t="shared" si="1"/>
        <v>5279</v>
      </c>
    </row>
    <row r="47" spans="1:6" ht="16.5" customHeight="1">
      <c r="A47" s="78"/>
      <c r="B47" s="127"/>
      <c r="C47" s="110"/>
      <c r="D47" s="232"/>
      <c r="E47" s="231"/>
      <c r="F47" s="85">
        <f t="shared" si="1"/>
        <v>5279</v>
      </c>
    </row>
    <row r="48" spans="1:6" ht="16.5" customHeight="1">
      <c r="A48" s="78"/>
      <c r="B48" s="133"/>
      <c r="C48" s="128"/>
      <c r="D48" s="232"/>
      <c r="E48" s="232"/>
      <c r="F48" s="85">
        <f t="shared" si="1"/>
        <v>5279</v>
      </c>
    </row>
    <row r="49" spans="1:6" ht="16.5" customHeight="1">
      <c r="A49" s="78"/>
      <c r="B49" s="103"/>
      <c r="C49" s="116"/>
      <c r="D49" s="231"/>
      <c r="E49" s="231"/>
      <c r="F49" s="85">
        <f t="shared" si="1"/>
        <v>5279</v>
      </c>
    </row>
    <row r="50" spans="1:6" ht="16.5" customHeight="1">
      <c r="A50" s="78"/>
      <c r="B50" s="103"/>
      <c r="C50" s="116"/>
      <c r="D50" s="80"/>
      <c r="E50" s="80"/>
      <c r="F50" s="85">
        <f t="shared" si="1"/>
        <v>5279</v>
      </c>
    </row>
    <row r="51" spans="1:6" ht="16.5" customHeight="1">
      <c r="A51" s="78"/>
      <c r="B51" s="103"/>
      <c r="C51" s="120"/>
      <c r="D51" s="80"/>
      <c r="E51" s="80"/>
      <c r="F51" s="85">
        <f t="shared" si="1"/>
        <v>5279</v>
      </c>
    </row>
    <row r="52" spans="1:6" ht="16.5" customHeight="1">
      <c r="A52" s="78"/>
      <c r="B52" s="103"/>
      <c r="C52" s="120"/>
      <c r="D52" s="80"/>
      <c r="E52" s="80"/>
      <c r="F52" s="85">
        <f t="shared" si="1"/>
        <v>5279</v>
      </c>
    </row>
    <row r="53" spans="1:6" ht="16.5" customHeight="1">
      <c r="A53" s="78"/>
      <c r="B53" s="103"/>
      <c r="C53" s="116"/>
      <c r="D53" s="80"/>
      <c r="E53" s="80"/>
      <c r="F53" s="85">
        <f t="shared" si="1"/>
        <v>5279</v>
      </c>
    </row>
    <row r="54" spans="1:6" ht="16.5" customHeight="1">
      <c r="A54" s="78"/>
      <c r="B54" s="103"/>
      <c r="C54" s="116"/>
      <c r="D54" s="80"/>
      <c r="E54" s="80"/>
      <c r="F54" s="85">
        <f t="shared" si="1"/>
        <v>5279</v>
      </c>
    </row>
    <row r="55" spans="1:6" ht="16.5" customHeight="1">
      <c r="A55" s="78"/>
      <c r="B55" s="103"/>
      <c r="C55" s="116"/>
      <c r="D55" s="80"/>
      <c r="E55" s="80"/>
      <c r="F55" s="85">
        <f t="shared" si="1"/>
        <v>5279</v>
      </c>
    </row>
    <row r="56" spans="1:6" ht="16.5" customHeight="1">
      <c r="A56" s="78"/>
      <c r="B56" s="103"/>
      <c r="C56" s="116"/>
      <c r="D56" s="80"/>
      <c r="E56" s="80"/>
      <c r="F56" s="85">
        <f t="shared" si="1"/>
        <v>5279</v>
      </c>
    </row>
    <row r="57" spans="1:6" ht="16.5" customHeight="1">
      <c r="A57" s="78"/>
      <c r="B57" s="103"/>
      <c r="C57" s="116"/>
      <c r="D57" s="80"/>
      <c r="E57" s="80"/>
      <c r="F57" s="85">
        <f t="shared" si="1"/>
        <v>5279</v>
      </c>
    </row>
    <row r="58" spans="1:6" ht="16.5" customHeight="1">
      <c r="A58" s="78"/>
      <c r="B58" s="103"/>
      <c r="C58" s="116"/>
      <c r="D58" s="80"/>
      <c r="E58" s="80"/>
      <c r="F58" s="85">
        <f t="shared" si="1"/>
        <v>5279</v>
      </c>
    </row>
    <row r="59" spans="1:6" ht="16.5" customHeight="1">
      <c r="A59" s="78"/>
      <c r="B59" s="103"/>
      <c r="C59" s="116"/>
      <c r="D59" s="80"/>
      <c r="E59" s="80"/>
      <c r="F59" s="85">
        <f t="shared" si="1"/>
        <v>5279</v>
      </c>
    </row>
    <row r="60" spans="1:6" ht="16.5" customHeight="1">
      <c r="A60" s="78"/>
      <c r="B60" s="103"/>
      <c r="C60" s="116"/>
      <c r="D60" s="80"/>
      <c r="E60" s="80"/>
      <c r="F60" s="85">
        <f t="shared" si="1"/>
        <v>5279</v>
      </c>
    </row>
    <row r="61" spans="1:6" ht="16.5" customHeight="1">
      <c r="A61" s="78"/>
      <c r="B61" s="103"/>
      <c r="C61" s="116"/>
      <c r="D61" s="80"/>
      <c r="E61" s="80"/>
      <c r="F61" s="85">
        <f t="shared" si="1"/>
        <v>5279</v>
      </c>
    </row>
    <row r="62" spans="1:6" ht="16.5" customHeight="1">
      <c r="A62" s="78"/>
      <c r="B62" s="103"/>
      <c r="C62" s="116"/>
      <c r="D62" s="80"/>
      <c r="E62" s="80"/>
      <c r="F62" s="85">
        <f t="shared" si="1"/>
        <v>5279</v>
      </c>
    </row>
    <row r="63" spans="1:6" ht="16.5" customHeight="1">
      <c r="A63" s="78"/>
      <c r="B63" s="103"/>
      <c r="C63" s="116"/>
      <c r="D63" s="80"/>
      <c r="E63" s="80"/>
      <c r="F63" s="85">
        <f t="shared" si="1"/>
        <v>5279</v>
      </c>
    </row>
    <row r="64" spans="1:6" ht="16.5" customHeight="1">
      <c r="A64" s="78"/>
      <c r="B64" s="103"/>
      <c r="C64" s="116"/>
      <c r="D64" s="80"/>
      <c r="E64" s="80"/>
      <c r="F64" s="85">
        <f t="shared" si="1"/>
        <v>5279</v>
      </c>
    </row>
    <row r="65" spans="1:6" ht="16.5" customHeight="1">
      <c r="A65" s="78"/>
      <c r="B65" s="103"/>
      <c r="C65" s="116"/>
      <c r="D65" s="80"/>
      <c r="E65" s="80"/>
      <c r="F65" s="85">
        <f t="shared" si="1"/>
        <v>5279</v>
      </c>
    </row>
    <row r="66" spans="1:6" ht="16.5" customHeight="1">
      <c r="A66" s="78"/>
      <c r="B66" s="103"/>
      <c r="C66" s="116"/>
      <c r="D66" s="80"/>
      <c r="E66" s="80"/>
      <c r="F66" s="85">
        <f t="shared" si="1"/>
        <v>5279</v>
      </c>
    </row>
    <row r="67" spans="1:6" ht="16.5" customHeight="1">
      <c r="A67" s="78"/>
      <c r="B67" s="103"/>
      <c r="C67" s="116"/>
      <c r="D67" s="80"/>
      <c r="E67" s="80"/>
      <c r="F67" s="85">
        <f t="shared" si="1"/>
        <v>5279</v>
      </c>
    </row>
    <row r="68" spans="1:6" ht="16.5" customHeight="1">
      <c r="A68" s="78"/>
      <c r="B68" s="103"/>
      <c r="C68" s="116"/>
      <c r="D68" s="80"/>
      <c r="E68" s="80"/>
      <c r="F68" s="85">
        <f t="shared" si="1"/>
        <v>5279</v>
      </c>
    </row>
    <row r="69" spans="1:6" ht="16.5" customHeight="1">
      <c r="A69" s="78"/>
      <c r="B69" s="103"/>
      <c r="C69" s="116"/>
      <c r="D69" s="80"/>
      <c r="E69" s="80"/>
      <c r="F69" s="85">
        <f t="shared" si="1"/>
        <v>5279</v>
      </c>
    </row>
    <row r="70" spans="1:6" ht="16.5" customHeight="1">
      <c r="A70" s="78"/>
      <c r="B70" s="103"/>
      <c r="C70" s="116"/>
      <c r="D70" s="80"/>
      <c r="E70" s="80"/>
      <c r="F70" s="85">
        <f t="shared" si="1"/>
        <v>5279</v>
      </c>
    </row>
    <row r="71" spans="1:6" ht="16.5" customHeight="1">
      <c r="A71" s="78"/>
      <c r="B71" s="103"/>
      <c r="C71" s="116"/>
      <c r="D71" s="80"/>
      <c r="E71" s="80"/>
      <c r="F71" s="85">
        <f t="shared" si="1"/>
        <v>5279</v>
      </c>
    </row>
    <row r="72" spans="1:6" ht="16.5" customHeight="1">
      <c r="A72" s="78"/>
      <c r="B72" s="103"/>
      <c r="C72" s="116"/>
      <c r="D72" s="80"/>
      <c r="E72" s="80"/>
      <c r="F72" s="85">
        <f t="shared" si="1"/>
        <v>5279</v>
      </c>
    </row>
    <row r="73" spans="1:6" ht="16.5" customHeight="1">
      <c r="A73" s="78"/>
      <c r="B73" s="103"/>
      <c r="C73" s="116"/>
      <c r="D73" s="80"/>
      <c r="E73" s="80"/>
      <c r="F73" s="85">
        <f t="shared" si="1"/>
        <v>5279</v>
      </c>
    </row>
    <row r="74" spans="1:6" ht="16.5" customHeight="1">
      <c r="A74" s="78"/>
      <c r="B74" s="103"/>
      <c r="C74" s="116"/>
      <c r="D74" s="80"/>
      <c r="E74" s="80"/>
      <c r="F74" s="85">
        <f t="shared" si="1"/>
        <v>5279</v>
      </c>
    </row>
    <row r="75" spans="1:6" ht="16.5" customHeight="1">
      <c r="A75" s="78"/>
      <c r="B75" s="103"/>
      <c r="C75" s="116"/>
      <c r="D75" s="80"/>
      <c r="E75" s="80"/>
      <c r="F75" s="85">
        <f t="shared" si="1"/>
        <v>5279</v>
      </c>
    </row>
    <row r="76" spans="1:6" ht="16.5" customHeight="1">
      <c r="A76" s="78"/>
      <c r="B76" s="103"/>
      <c r="C76" s="116"/>
      <c r="D76" s="80"/>
      <c r="E76" s="80"/>
      <c r="F76" s="85">
        <f t="shared" si="1"/>
        <v>5279</v>
      </c>
    </row>
    <row r="77" spans="1:6" ht="16.5" customHeight="1">
      <c r="A77" s="78"/>
      <c r="B77" s="103"/>
      <c r="C77" s="116"/>
      <c r="D77" s="80"/>
      <c r="E77" s="80"/>
      <c r="F77" s="85">
        <f t="shared" si="1"/>
        <v>5279</v>
      </c>
    </row>
    <row r="78" spans="1:6" ht="16.5" customHeight="1">
      <c r="A78" s="78"/>
      <c r="B78" s="103"/>
      <c r="C78" s="116"/>
      <c r="D78" s="80"/>
      <c r="E78" s="80"/>
      <c r="F78" s="85">
        <f t="shared" si="1"/>
        <v>5279</v>
      </c>
    </row>
    <row r="79" spans="1:6" ht="16.5" customHeight="1">
      <c r="A79" s="78"/>
      <c r="B79" s="103"/>
      <c r="C79" s="116"/>
      <c r="D79" s="80"/>
      <c r="E79" s="80"/>
      <c r="F79" s="85">
        <f t="shared" si="1"/>
        <v>5279</v>
      </c>
    </row>
    <row r="80" spans="1:6" ht="16.5" customHeight="1">
      <c r="A80" s="78"/>
      <c r="B80" s="103"/>
      <c r="C80" s="116"/>
      <c r="D80" s="80"/>
      <c r="E80" s="80"/>
      <c r="F80" s="85">
        <f t="shared" si="1"/>
        <v>5279</v>
      </c>
    </row>
    <row r="81" spans="1:6" ht="16.5" customHeight="1">
      <c r="A81" s="78"/>
      <c r="B81" s="103"/>
      <c r="C81" s="116"/>
      <c r="D81" s="80"/>
      <c r="E81" s="80"/>
      <c r="F81" s="85">
        <f t="shared" si="1"/>
        <v>5279</v>
      </c>
    </row>
    <row r="82" spans="1:6" ht="16.5" customHeight="1">
      <c r="A82" s="81"/>
      <c r="B82" s="113"/>
      <c r="C82" s="126"/>
      <c r="D82" s="80"/>
      <c r="E82" s="80"/>
      <c r="F82" s="85">
        <f t="shared" si="1"/>
        <v>5279</v>
      </c>
    </row>
    <row r="83" spans="1:6" ht="16.5" customHeight="1">
      <c r="A83" s="81"/>
      <c r="B83" s="125"/>
      <c r="C83" s="126"/>
      <c r="D83" s="80"/>
      <c r="E83" s="80"/>
      <c r="F83" s="85">
        <f t="shared" si="1"/>
        <v>5279</v>
      </c>
    </row>
    <row r="84" spans="1:6" ht="16.5" customHeight="1">
      <c r="A84" s="81"/>
      <c r="B84" s="103"/>
      <c r="C84" s="116"/>
      <c r="D84" s="80"/>
      <c r="E84" s="80"/>
      <c r="F84" s="85">
        <f t="shared" si="1"/>
        <v>5279</v>
      </c>
    </row>
    <row r="85" spans="1:6" ht="16.5" customHeight="1">
      <c r="A85" s="215" t="s">
        <v>50</v>
      </c>
      <c r="B85" s="216"/>
      <c r="C85" s="217"/>
      <c r="D85" s="86">
        <f>SUM(D5:D84)</f>
        <v>1506</v>
      </c>
      <c r="E85" s="86">
        <f>SUM(E5:E84)</f>
        <v>6785</v>
      </c>
      <c r="F85" s="85"/>
    </row>
    <row r="86" spans="1:6" ht="16.5" customHeight="1">
      <c r="A86" s="221" t="s">
        <v>49</v>
      </c>
      <c r="B86" s="222"/>
      <c r="C86" s="223"/>
      <c r="D86" s="218">
        <f>SUM(E85-D85)</f>
        <v>5279</v>
      </c>
      <c r="E86" s="219"/>
      <c r="F86" s="220"/>
    </row>
  </sheetData>
  <sheetProtection selectLockedCells="1"/>
  <mergeCells count="5">
    <mergeCell ref="A1:F1"/>
    <mergeCell ref="A4:E4"/>
    <mergeCell ref="A85:C85"/>
    <mergeCell ref="D86:F86"/>
    <mergeCell ref="A86:C86"/>
  </mergeCells>
  <phoneticPr fontId="0" type="noConversion"/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view="pageBreakPreview" zoomScale="130" zoomScaleNormal="100" zoomScaleSheetLayoutView="130" workbookViewId="0">
      <selection activeCell="C16" sqref="C16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10" t="s">
        <v>68</v>
      </c>
      <c r="B1" s="210"/>
      <c r="C1" s="211"/>
      <c r="D1" s="211"/>
      <c r="E1" s="211"/>
      <c r="F1" s="211"/>
    </row>
    <row r="2" spans="1:8" ht="14" thickBot="1">
      <c r="A2"/>
      <c r="B2"/>
      <c r="C2"/>
      <c r="D2"/>
      <c r="E2"/>
      <c r="F2"/>
    </row>
    <row r="3" spans="1:8" ht="16.5" customHeight="1" thickBot="1">
      <c r="A3" s="82" t="s">
        <v>1</v>
      </c>
      <c r="B3" s="82" t="s">
        <v>2</v>
      </c>
      <c r="C3" s="82" t="s">
        <v>48</v>
      </c>
      <c r="D3" s="83" t="s">
        <v>5</v>
      </c>
      <c r="E3" s="83" t="s">
        <v>3</v>
      </c>
      <c r="F3" s="83" t="s">
        <v>4</v>
      </c>
      <c r="H3" s="77"/>
    </row>
    <row r="4" spans="1:8" ht="16.5" customHeight="1">
      <c r="A4" s="212"/>
      <c r="B4" s="213"/>
      <c r="C4" s="213"/>
      <c r="D4" s="213"/>
      <c r="E4" s="214"/>
      <c r="F4" s="84"/>
      <c r="H4" s="77"/>
    </row>
    <row r="5" spans="1:8" ht="16.5" customHeight="1">
      <c r="A5" s="78">
        <v>44851</v>
      </c>
      <c r="B5" s="99" t="s">
        <v>78</v>
      </c>
      <c r="C5" s="243"/>
      <c r="D5" s="231">
        <v>204.88</v>
      </c>
      <c r="E5" s="231"/>
      <c r="F5" s="85">
        <f>F4-D5+E5</f>
        <v>-204.88</v>
      </c>
    </row>
    <row r="6" spans="1:8" ht="16.5" customHeight="1">
      <c r="A6" s="78">
        <v>44851</v>
      </c>
      <c r="B6" s="99" t="s">
        <v>79</v>
      </c>
      <c r="C6" s="243"/>
      <c r="D6" s="231">
        <v>192</v>
      </c>
      <c r="E6" s="231"/>
      <c r="F6" s="85">
        <f t="shared" ref="F6:F45" si="0">F5-D6+E6</f>
        <v>-396.88</v>
      </c>
    </row>
    <row r="7" spans="1:8" ht="16.5" customHeight="1">
      <c r="A7" s="78">
        <v>44851</v>
      </c>
      <c r="B7" s="99" t="s">
        <v>81</v>
      </c>
      <c r="C7" s="243"/>
      <c r="D7" s="231">
        <v>100</v>
      </c>
      <c r="E7" s="231"/>
      <c r="F7" s="85">
        <f t="shared" si="0"/>
        <v>-496.88</v>
      </c>
    </row>
    <row r="8" spans="1:8" ht="16.5" customHeight="1">
      <c r="A8" s="78">
        <v>44851</v>
      </c>
      <c r="B8" s="103" t="s">
        <v>84</v>
      </c>
      <c r="C8" s="243"/>
      <c r="D8" s="231"/>
      <c r="E8" s="231">
        <v>106.48</v>
      </c>
      <c r="F8" s="85">
        <f t="shared" si="0"/>
        <v>-390.4</v>
      </c>
    </row>
    <row r="9" spans="1:8" ht="16.5" customHeight="1">
      <c r="A9" s="78">
        <v>44873</v>
      </c>
      <c r="B9" s="99" t="s">
        <v>97</v>
      </c>
      <c r="C9" s="243"/>
      <c r="D9" s="231">
        <v>405</v>
      </c>
      <c r="E9" s="231"/>
      <c r="F9" s="85">
        <f t="shared" si="0"/>
        <v>-795.4</v>
      </c>
    </row>
    <row r="10" spans="1:8" ht="16.5" customHeight="1">
      <c r="A10" s="78">
        <v>44896</v>
      </c>
      <c r="B10" s="99" t="s">
        <v>103</v>
      </c>
      <c r="C10" s="243"/>
      <c r="D10" s="231"/>
      <c r="E10" s="231">
        <v>116</v>
      </c>
      <c r="F10" s="85">
        <f t="shared" si="0"/>
        <v>-679.4</v>
      </c>
    </row>
    <row r="11" spans="1:8" ht="16.5" customHeight="1">
      <c r="A11" s="78">
        <v>44896</v>
      </c>
      <c r="B11" s="99" t="s">
        <v>79</v>
      </c>
      <c r="C11" s="243"/>
      <c r="D11" s="231">
        <v>116</v>
      </c>
      <c r="E11" s="231"/>
      <c r="F11" s="85">
        <f t="shared" si="0"/>
        <v>-795.4</v>
      </c>
    </row>
    <row r="12" spans="1:8" ht="16.5" customHeight="1">
      <c r="A12" s="78">
        <v>44897</v>
      </c>
      <c r="B12" s="99" t="s">
        <v>103</v>
      </c>
      <c r="C12" s="79"/>
      <c r="D12" s="231"/>
      <c r="E12" s="231">
        <v>116</v>
      </c>
      <c r="F12" s="85">
        <f t="shared" si="0"/>
        <v>-679.4</v>
      </c>
    </row>
    <row r="13" spans="1:8" ht="16.5" customHeight="1">
      <c r="A13" s="78">
        <v>44910</v>
      </c>
      <c r="B13" s="131" t="s">
        <v>108</v>
      </c>
      <c r="C13" s="79"/>
      <c r="D13" s="231">
        <v>204.88</v>
      </c>
      <c r="E13" s="231"/>
      <c r="F13" s="85">
        <f t="shared" si="0"/>
        <v>-884.28</v>
      </c>
    </row>
    <row r="14" spans="1:8" ht="16.5" customHeight="1">
      <c r="A14" s="78">
        <v>44923</v>
      </c>
      <c r="B14" s="99" t="s">
        <v>109</v>
      </c>
      <c r="C14" s="79"/>
      <c r="D14" s="231">
        <v>204.88</v>
      </c>
      <c r="E14" s="231"/>
      <c r="F14" s="85">
        <f t="shared" si="0"/>
        <v>-1089.1599999999999</v>
      </c>
    </row>
    <row r="15" spans="1:8" ht="16.5" customHeight="1">
      <c r="A15" s="78">
        <v>44943</v>
      </c>
      <c r="B15" s="99" t="s">
        <v>113</v>
      </c>
      <c r="C15" s="79"/>
      <c r="D15" s="231"/>
      <c r="E15" s="231">
        <v>369.88</v>
      </c>
      <c r="F15" s="85">
        <f t="shared" si="0"/>
        <v>-719.27999999999986</v>
      </c>
    </row>
    <row r="16" spans="1:8" ht="16.5" customHeight="1">
      <c r="A16" s="78">
        <v>44946</v>
      </c>
      <c r="B16" s="81" t="s">
        <v>115</v>
      </c>
      <c r="C16" s="79"/>
      <c r="D16" s="231">
        <v>900</v>
      </c>
      <c r="E16" s="231"/>
      <c r="F16" s="85">
        <f t="shared" si="0"/>
        <v>-1619.2799999999997</v>
      </c>
    </row>
    <row r="17" spans="1:6" ht="16.5" customHeight="1">
      <c r="A17" s="78">
        <v>44963</v>
      </c>
      <c r="B17" s="100" t="s">
        <v>118</v>
      </c>
      <c r="C17" s="79"/>
      <c r="D17" s="231">
        <v>2529.52</v>
      </c>
      <c r="E17" s="231"/>
      <c r="F17" s="85">
        <f t="shared" si="0"/>
        <v>-4148.7999999999993</v>
      </c>
    </row>
    <row r="18" spans="1:6" ht="16.5" customHeight="1">
      <c r="A18" s="78">
        <v>44963</v>
      </c>
      <c r="B18" s="102" t="s">
        <v>119</v>
      </c>
      <c r="C18" s="79"/>
      <c r="D18" s="231">
        <v>562.6</v>
      </c>
      <c r="E18" s="231"/>
      <c r="F18" s="85">
        <f t="shared" si="0"/>
        <v>-4711.3999999999996</v>
      </c>
    </row>
    <row r="19" spans="1:6" ht="16.5" customHeight="1">
      <c r="A19" s="78">
        <v>44981</v>
      </c>
      <c r="B19" s="103" t="s">
        <v>103</v>
      </c>
      <c r="C19" s="79"/>
      <c r="D19" s="235"/>
      <c r="E19" s="231">
        <v>76</v>
      </c>
      <c r="F19" s="85">
        <f t="shared" si="0"/>
        <v>-4635.3999999999996</v>
      </c>
    </row>
    <row r="20" spans="1:6" ht="16.5" customHeight="1">
      <c r="A20" s="118">
        <v>44998</v>
      </c>
      <c r="B20" s="123" t="s">
        <v>123</v>
      </c>
      <c r="C20" s="79"/>
      <c r="D20" s="231">
        <v>300</v>
      </c>
      <c r="E20" s="231"/>
      <c r="F20" s="85">
        <f t="shared" si="0"/>
        <v>-4935.3999999999996</v>
      </c>
    </row>
    <row r="21" spans="1:6" ht="16.5" customHeight="1">
      <c r="A21" s="78"/>
      <c r="B21" s="99"/>
      <c r="C21" s="79"/>
      <c r="D21" s="80"/>
      <c r="E21" s="80"/>
      <c r="F21" s="85">
        <f t="shared" si="0"/>
        <v>-4935.3999999999996</v>
      </c>
    </row>
    <row r="22" spans="1:6" ht="16.5" customHeight="1">
      <c r="A22" s="78"/>
      <c r="B22" s="103"/>
      <c r="C22" s="79"/>
      <c r="D22" s="80"/>
      <c r="E22" s="80"/>
      <c r="F22" s="85">
        <f t="shared" si="0"/>
        <v>-4935.3999999999996</v>
      </c>
    </row>
    <row r="23" spans="1:6" ht="16.5" customHeight="1">
      <c r="A23" s="78"/>
      <c r="B23" s="103"/>
      <c r="C23" s="79"/>
      <c r="D23" s="80"/>
      <c r="E23" s="80"/>
      <c r="F23" s="85">
        <f t="shared" si="0"/>
        <v>-4935.3999999999996</v>
      </c>
    </row>
    <row r="24" spans="1:6" ht="16.5" customHeight="1">
      <c r="A24" s="78"/>
      <c r="B24" s="103"/>
      <c r="C24" s="79"/>
      <c r="D24" s="80"/>
      <c r="E24" s="80"/>
      <c r="F24" s="85">
        <f t="shared" si="0"/>
        <v>-4935.3999999999996</v>
      </c>
    </row>
    <row r="25" spans="1:6" ht="16.5" customHeight="1">
      <c r="A25" s="81"/>
      <c r="B25" s="81"/>
      <c r="C25" s="79"/>
      <c r="D25" s="80"/>
      <c r="E25" s="80"/>
      <c r="F25" s="85">
        <f t="shared" si="0"/>
        <v>-4935.3999999999996</v>
      </c>
    </row>
    <row r="26" spans="1:6" ht="16.5" customHeight="1">
      <c r="A26" s="81"/>
      <c r="B26" s="81"/>
      <c r="C26" s="79"/>
      <c r="D26" s="80"/>
      <c r="E26" s="80"/>
      <c r="F26" s="85">
        <f t="shared" si="0"/>
        <v>-4935.3999999999996</v>
      </c>
    </row>
    <row r="27" spans="1:6" ht="16.5" customHeight="1">
      <c r="A27" s="81"/>
      <c r="B27" s="81"/>
      <c r="C27" s="79"/>
      <c r="D27" s="80"/>
      <c r="E27" s="80"/>
      <c r="F27" s="85">
        <f t="shared" si="0"/>
        <v>-4935.3999999999996</v>
      </c>
    </row>
    <row r="28" spans="1:6" ht="16.5" customHeight="1">
      <c r="A28" s="81"/>
      <c r="B28" s="103"/>
      <c r="C28" s="79"/>
      <c r="D28" s="80"/>
      <c r="E28" s="80"/>
      <c r="F28" s="85">
        <f t="shared" si="0"/>
        <v>-4935.3999999999996</v>
      </c>
    </row>
    <row r="29" spans="1:6" ht="16.5" customHeight="1">
      <c r="A29" s="81"/>
      <c r="B29" s="81"/>
      <c r="C29" s="79"/>
      <c r="D29" s="80"/>
      <c r="E29" s="80"/>
      <c r="F29" s="85">
        <f t="shared" si="0"/>
        <v>-4935.3999999999996</v>
      </c>
    </row>
    <row r="30" spans="1:6" ht="16.5" customHeight="1">
      <c r="A30" s="81"/>
      <c r="B30" s="81"/>
      <c r="C30" s="79"/>
      <c r="D30" s="80"/>
      <c r="E30" s="80"/>
      <c r="F30" s="85">
        <f t="shared" si="0"/>
        <v>-4935.3999999999996</v>
      </c>
    </row>
    <row r="31" spans="1:6" ht="16.5" customHeight="1">
      <c r="A31" s="81"/>
      <c r="B31" s="81"/>
      <c r="C31" s="79"/>
      <c r="D31" s="80"/>
      <c r="E31" s="80"/>
      <c r="F31" s="85">
        <f t="shared" si="0"/>
        <v>-4935.3999999999996</v>
      </c>
    </row>
    <row r="32" spans="1:6" ht="16.5" customHeight="1">
      <c r="A32" s="81"/>
      <c r="B32" s="81"/>
      <c r="C32" s="79"/>
      <c r="D32" s="80"/>
      <c r="E32" s="80"/>
      <c r="F32" s="85">
        <f t="shared" si="0"/>
        <v>-4935.3999999999996</v>
      </c>
    </row>
    <row r="33" spans="1:6" ht="16.5" customHeight="1">
      <c r="A33" s="81"/>
      <c r="B33" s="81"/>
      <c r="C33" s="79"/>
      <c r="D33" s="80"/>
      <c r="E33" s="80"/>
      <c r="F33" s="85">
        <f t="shared" si="0"/>
        <v>-4935.3999999999996</v>
      </c>
    </row>
    <row r="34" spans="1:6" ht="16.5" customHeight="1">
      <c r="A34" s="81"/>
      <c r="B34" s="81"/>
      <c r="C34" s="79"/>
      <c r="D34" s="80"/>
      <c r="E34" s="80"/>
      <c r="F34" s="85">
        <f t="shared" si="0"/>
        <v>-4935.3999999999996</v>
      </c>
    </row>
    <row r="35" spans="1:6" ht="16.5" customHeight="1">
      <c r="A35" s="81"/>
      <c r="B35" s="81"/>
      <c r="C35" s="79"/>
      <c r="D35" s="80"/>
      <c r="E35" s="80"/>
      <c r="F35" s="85">
        <f t="shared" si="0"/>
        <v>-4935.3999999999996</v>
      </c>
    </row>
    <row r="36" spans="1:6" ht="16.5" customHeight="1">
      <c r="A36" s="81"/>
      <c r="B36" s="81"/>
      <c r="C36" s="79"/>
      <c r="D36" s="80"/>
      <c r="E36" s="80"/>
      <c r="F36" s="85">
        <f t="shared" si="0"/>
        <v>-4935.3999999999996</v>
      </c>
    </row>
    <row r="37" spans="1:6" ht="16.5" customHeight="1">
      <c r="A37" s="81"/>
      <c r="B37" s="81"/>
      <c r="C37" s="79"/>
      <c r="D37" s="80"/>
      <c r="E37" s="80"/>
      <c r="F37" s="85">
        <f t="shared" si="0"/>
        <v>-4935.3999999999996</v>
      </c>
    </row>
    <row r="38" spans="1:6" ht="16.5" customHeight="1">
      <c r="A38" s="81"/>
      <c r="B38" s="81"/>
      <c r="C38" s="79"/>
      <c r="D38" s="80"/>
      <c r="E38" s="80"/>
      <c r="F38" s="85">
        <f t="shared" si="0"/>
        <v>-4935.3999999999996</v>
      </c>
    </row>
    <row r="39" spans="1:6" ht="16.5" customHeight="1">
      <c r="A39" s="81"/>
      <c r="B39" s="81"/>
      <c r="C39" s="79"/>
      <c r="D39" s="80"/>
      <c r="E39" s="80"/>
      <c r="F39" s="85">
        <f t="shared" si="0"/>
        <v>-4935.3999999999996</v>
      </c>
    </row>
    <row r="40" spans="1:6" ht="16.5" customHeight="1">
      <c r="A40" s="81"/>
      <c r="B40" s="81"/>
      <c r="C40" s="79"/>
      <c r="D40" s="80"/>
      <c r="E40" s="80"/>
      <c r="F40" s="85">
        <f t="shared" si="0"/>
        <v>-4935.3999999999996</v>
      </c>
    </row>
    <row r="41" spans="1:6" ht="16.5" customHeight="1">
      <c r="A41" s="81"/>
      <c r="B41" s="81"/>
      <c r="C41" s="79"/>
      <c r="D41" s="80"/>
      <c r="E41" s="80"/>
      <c r="F41" s="85">
        <f t="shared" si="0"/>
        <v>-4935.3999999999996</v>
      </c>
    </row>
    <row r="42" spans="1:6" ht="16.5" customHeight="1">
      <c r="A42" s="81"/>
      <c r="B42" s="81"/>
      <c r="C42" s="79"/>
      <c r="D42" s="80"/>
      <c r="E42" s="80"/>
      <c r="F42" s="85">
        <f t="shared" si="0"/>
        <v>-4935.3999999999996</v>
      </c>
    </row>
    <row r="43" spans="1:6" ht="16.5" customHeight="1">
      <c r="A43" s="81"/>
      <c r="B43" s="81"/>
      <c r="C43" s="79"/>
      <c r="D43" s="80"/>
      <c r="E43" s="80"/>
      <c r="F43" s="85">
        <f t="shared" si="0"/>
        <v>-4935.3999999999996</v>
      </c>
    </row>
    <row r="44" spans="1:6" ht="16.5" customHeight="1">
      <c r="A44" s="81"/>
      <c r="B44" s="81"/>
      <c r="C44" s="79"/>
      <c r="D44" s="80"/>
      <c r="E44" s="80"/>
      <c r="F44" s="85">
        <f t="shared" si="0"/>
        <v>-4935.3999999999996</v>
      </c>
    </row>
    <row r="45" spans="1:6" ht="16.5" customHeight="1">
      <c r="A45" s="81"/>
      <c r="B45" s="81"/>
      <c r="C45" s="79"/>
      <c r="D45" s="80"/>
      <c r="E45" s="80"/>
      <c r="F45" s="85">
        <f t="shared" si="0"/>
        <v>-4935.3999999999996</v>
      </c>
    </row>
    <row r="46" spans="1:6" ht="16.5" customHeight="1">
      <c r="A46" s="81"/>
      <c r="B46" s="81"/>
      <c r="C46" s="79"/>
      <c r="D46" s="80"/>
      <c r="E46" s="80"/>
      <c r="F46" s="85">
        <f t="shared" ref="F46" si="1">F45-D46+E46</f>
        <v>-4935.3999999999996</v>
      </c>
    </row>
    <row r="47" spans="1:6" ht="16.5" customHeight="1">
      <c r="A47" s="215" t="s">
        <v>50</v>
      </c>
      <c r="B47" s="216"/>
      <c r="C47" s="217"/>
      <c r="D47" s="86">
        <f>SUM(D5:D46)</f>
        <v>5719.76</v>
      </c>
      <c r="E47" s="86">
        <f>SUM(E5:E46)</f>
        <v>784.36</v>
      </c>
      <c r="F47" s="85"/>
    </row>
    <row r="48" spans="1:6" ht="16.5" customHeight="1">
      <c r="A48" s="221" t="s">
        <v>51</v>
      </c>
      <c r="B48" s="222"/>
      <c r="C48" s="223"/>
      <c r="D48" s="218">
        <f>SUM(E47-D47)</f>
        <v>-4935.4000000000005</v>
      </c>
      <c r="E48" s="219"/>
      <c r="F48" s="220"/>
    </row>
  </sheetData>
  <sheetProtection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view="pageBreakPreview" zoomScale="130" zoomScaleNormal="100" zoomScaleSheetLayoutView="130" workbookViewId="0">
      <selection activeCell="D7" sqref="D7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10" t="s">
        <v>52</v>
      </c>
      <c r="B1" s="210"/>
      <c r="C1" s="211"/>
      <c r="D1" s="211"/>
      <c r="E1" s="211"/>
      <c r="F1" s="211"/>
    </row>
    <row r="2" spans="1:8" ht="14" thickBot="1">
      <c r="A2"/>
      <c r="B2"/>
      <c r="C2"/>
      <c r="D2"/>
      <c r="E2"/>
      <c r="F2"/>
    </row>
    <row r="3" spans="1:8" ht="16.5" customHeight="1" thickBot="1">
      <c r="A3" s="82" t="s">
        <v>1</v>
      </c>
      <c r="B3" s="82" t="s">
        <v>2</v>
      </c>
      <c r="C3" s="82" t="s">
        <v>48</v>
      </c>
      <c r="D3" s="83" t="s">
        <v>5</v>
      </c>
      <c r="E3" s="83" t="s">
        <v>3</v>
      </c>
      <c r="F3" s="83" t="s">
        <v>4</v>
      </c>
      <c r="H3" s="77"/>
    </row>
    <row r="4" spans="1:8" ht="16.5" customHeight="1">
      <c r="A4" s="212"/>
      <c r="B4" s="213"/>
      <c r="C4" s="213"/>
      <c r="D4" s="213"/>
      <c r="E4" s="214"/>
      <c r="F4" s="84"/>
      <c r="H4" s="77"/>
    </row>
    <row r="5" spans="1:8" ht="16.5" customHeight="1">
      <c r="A5" s="78"/>
      <c r="B5" s="99"/>
      <c r="C5" s="79"/>
      <c r="D5" s="80"/>
      <c r="E5" s="80"/>
      <c r="F5" s="85">
        <f>F4-D5+E5</f>
        <v>0</v>
      </c>
    </row>
    <row r="6" spans="1:8" ht="16.5" customHeight="1">
      <c r="A6" s="78"/>
      <c r="B6" s="103"/>
      <c r="C6" s="79"/>
      <c r="D6" s="80"/>
      <c r="E6" s="80"/>
      <c r="F6" s="85">
        <f t="shared" ref="F6:F25" si="0">F5-D6+E6</f>
        <v>0</v>
      </c>
    </row>
    <row r="7" spans="1:8" ht="16.5" customHeight="1">
      <c r="A7" s="78"/>
      <c r="B7" s="78"/>
      <c r="C7" s="79"/>
      <c r="D7" s="80"/>
      <c r="E7" s="80"/>
      <c r="F7" s="85">
        <f t="shared" si="0"/>
        <v>0</v>
      </c>
    </row>
    <row r="8" spans="1:8" ht="16.5" customHeight="1">
      <c r="A8" s="78"/>
      <c r="B8" s="78"/>
      <c r="C8" s="79"/>
      <c r="D8" s="80"/>
      <c r="E8" s="80"/>
      <c r="F8" s="85">
        <f t="shared" si="0"/>
        <v>0</v>
      </c>
    </row>
    <row r="9" spans="1:8" ht="16.5" customHeight="1">
      <c r="A9" s="78"/>
      <c r="B9" s="78"/>
      <c r="C9" s="79"/>
      <c r="D9" s="80"/>
      <c r="E9" s="80"/>
      <c r="F9" s="85">
        <f t="shared" si="0"/>
        <v>0</v>
      </c>
    </row>
    <row r="10" spans="1:8" ht="16.5" customHeight="1">
      <c r="A10" s="78"/>
      <c r="B10" s="78"/>
      <c r="C10" s="79"/>
      <c r="D10" s="80"/>
      <c r="E10" s="80"/>
      <c r="F10" s="85">
        <f t="shared" si="0"/>
        <v>0</v>
      </c>
    </row>
    <row r="11" spans="1:8" ht="16.5" customHeight="1">
      <c r="A11" s="78"/>
      <c r="B11" s="78"/>
      <c r="C11" s="79"/>
      <c r="D11" s="80"/>
      <c r="E11" s="80"/>
      <c r="F11" s="85">
        <f t="shared" si="0"/>
        <v>0</v>
      </c>
    </row>
    <row r="12" spans="1:8" ht="16.5" customHeight="1">
      <c r="A12" s="78"/>
      <c r="B12" s="78"/>
      <c r="C12" s="79"/>
      <c r="D12" s="80"/>
      <c r="E12" s="80"/>
      <c r="F12" s="85">
        <f t="shared" si="0"/>
        <v>0</v>
      </c>
    </row>
    <row r="13" spans="1:8" ht="16.5" customHeight="1">
      <c r="A13" s="78"/>
      <c r="B13" s="78"/>
      <c r="C13" s="79"/>
      <c r="D13" s="80"/>
      <c r="E13" s="80"/>
      <c r="F13" s="85">
        <f t="shared" si="0"/>
        <v>0</v>
      </c>
    </row>
    <row r="14" spans="1:8" ht="16.5" customHeight="1">
      <c r="A14" s="78"/>
      <c r="B14" s="78"/>
      <c r="C14" s="79"/>
      <c r="D14" s="80"/>
      <c r="E14" s="80"/>
      <c r="F14" s="85">
        <f t="shared" si="0"/>
        <v>0</v>
      </c>
    </row>
    <row r="15" spans="1:8" ht="16.5" customHeight="1">
      <c r="A15" s="78"/>
      <c r="B15" s="78"/>
      <c r="C15" s="79"/>
      <c r="D15" s="80"/>
      <c r="E15" s="80"/>
      <c r="F15" s="85">
        <f t="shared" si="0"/>
        <v>0</v>
      </c>
    </row>
    <row r="16" spans="1:8" ht="16.5" customHeight="1">
      <c r="A16" s="78"/>
      <c r="B16" s="78"/>
      <c r="C16" s="79"/>
      <c r="D16" s="80"/>
      <c r="E16" s="80"/>
      <c r="F16" s="85">
        <f t="shared" si="0"/>
        <v>0</v>
      </c>
    </row>
    <row r="17" spans="1:6" ht="16.5" customHeight="1">
      <c r="A17" s="78"/>
      <c r="B17" s="78"/>
      <c r="C17" s="79"/>
      <c r="D17" s="80"/>
      <c r="E17" s="80"/>
      <c r="F17" s="85">
        <f t="shared" si="0"/>
        <v>0</v>
      </c>
    </row>
    <row r="18" spans="1:6" ht="16.5" customHeight="1">
      <c r="A18" s="78"/>
      <c r="B18" s="78"/>
      <c r="C18" s="79"/>
      <c r="D18" s="80"/>
      <c r="E18" s="80"/>
      <c r="F18" s="85">
        <f t="shared" si="0"/>
        <v>0</v>
      </c>
    </row>
    <row r="19" spans="1:6" ht="16.5" customHeight="1">
      <c r="A19" s="78"/>
      <c r="B19" s="78"/>
      <c r="C19" s="79"/>
      <c r="D19" s="80"/>
      <c r="E19" s="80"/>
      <c r="F19" s="85">
        <f t="shared" si="0"/>
        <v>0</v>
      </c>
    </row>
    <row r="20" spans="1:6" ht="16.5" customHeight="1">
      <c r="A20" s="78"/>
      <c r="B20" s="78"/>
      <c r="C20" s="79"/>
      <c r="D20" s="80"/>
      <c r="E20" s="80"/>
      <c r="F20" s="85">
        <f t="shared" si="0"/>
        <v>0</v>
      </c>
    </row>
    <row r="21" spans="1:6" ht="16.5" customHeight="1">
      <c r="A21" s="78"/>
      <c r="B21" s="78"/>
      <c r="C21" s="79"/>
      <c r="D21" s="80"/>
      <c r="E21" s="80"/>
      <c r="F21" s="85">
        <f t="shared" si="0"/>
        <v>0</v>
      </c>
    </row>
    <row r="22" spans="1:6" ht="16.5" customHeight="1">
      <c r="A22" s="78"/>
      <c r="B22" s="78"/>
      <c r="C22" s="79"/>
      <c r="D22" s="80"/>
      <c r="E22" s="80"/>
      <c r="F22" s="85">
        <f t="shared" si="0"/>
        <v>0</v>
      </c>
    </row>
    <row r="23" spans="1:6" ht="16.5" customHeight="1">
      <c r="A23" s="78"/>
      <c r="B23" s="78"/>
      <c r="C23" s="79"/>
      <c r="D23" s="80"/>
      <c r="E23" s="80"/>
      <c r="F23" s="85">
        <f t="shared" si="0"/>
        <v>0</v>
      </c>
    </row>
    <row r="24" spans="1:6" ht="16.5" customHeight="1">
      <c r="A24" s="81"/>
      <c r="B24" s="81"/>
      <c r="C24" s="79"/>
      <c r="D24" s="80"/>
      <c r="E24" s="80"/>
      <c r="F24" s="85">
        <f t="shared" si="0"/>
        <v>0</v>
      </c>
    </row>
    <row r="25" spans="1:6" ht="16.5" customHeight="1">
      <c r="A25" s="81"/>
      <c r="B25" s="81"/>
      <c r="C25" s="79"/>
      <c r="D25" s="80"/>
      <c r="E25" s="80"/>
      <c r="F25" s="85">
        <f t="shared" si="0"/>
        <v>0</v>
      </c>
    </row>
    <row r="26" spans="1:6" ht="16.5" customHeight="1">
      <c r="A26" s="81"/>
      <c r="B26" s="81"/>
      <c r="C26" s="79"/>
      <c r="D26" s="80"/>
      <c r="E26" s="80"/>
      <c r="F26" s="85">
        <f>F25-D26+E26</f>
        <v>0</v>
      </c>
    </row>
    <row r="27" spans="1:6" ht="16.5" customHeight="1">
      <c r="A27" s="81"/>
      <c r="B27" s="81"/>
      <c r="C27" s="79"/>
      <c r="D27" s="80"/>
      <c r="E27" s="80"/>
      <c r="F27" s="85">
        <f>F26-D27+E27</f>
        <v>0</v>
      </c>
    </row>
    <row r="28" spans="1:6" ht="16.5" customHeight="1">
      <c r="A28" s="81"/>
      <c r="B28" s="81"/>
      <c r="C28" s="79"/>
      <c r="D28" s="80"/>
      <c r="E28" s="80"/>
      <c r="F28" s="85">
        <f t="shared" ref="F28:F46" si="1">F27-D28+E28</f>
        <v>0</v>
      </c>
    </row>
    <row r="29" spans="1:6" ht="16.5" customHeight="1">
      <c r="A29" s="81"/>
      <c r="B29" s="81"/>
      <c r="C29" s="79"/>
      <c r="D29" s="80"/>
      <c r="E29" s="80"/>
      <c r="F29" s="85">
        <f t="shared" si="1"/>
        <v>0</v>
      </c>
    </row>
    <row r="30" spans="1:6" ht="16.5" customHeight="1">
      <c r="A30" s="81"/>
      <c r="B30" s="81"/>
      <c r="C30" s="79"/>
      <c r="D30" s="80"/>
      <c r="E30" s="80"/>
      <c r="F30" s="85">
        <f t="shared" si="1"/>
        <v>0</v>
      </c>
    </row>
    <row r="31" spans="1:6" ht="16.5" customHeight="1">
      <c r="A31" s="81"/>
      <c r="B31" s="81"/>
      <c r="C31" s="79"/>
      <c r="D31" s="80"/>
      <c r="E31" s="80"/>
      <c r="F31" s="85">
        <f t="shared" si="1"/>
        <v>0</v>
      </c>
    </row>
    <row r="32" spans="1:6" ht="16.5" customHeight="1">
      <c r="A32" s="81"/>
      <c r="B32" s="81"/>
      <c r="C32" s="79"/>
      <c r="D32" s="80"/>
      <c r="E32" s="80"/>
      <c r="F32" s="85">
        <f t="shared" si="1"/>
        <v>0</v>
      </c>
    </row>
    <row r="33" spans="1:6" ht="16.5" customHeight="1">
      <c r="A33" s="81"/>
      <c r="B33" s="81"/>
      <c r="C33" s="79"/>
      <c r="D33" s="80"/>
      <c r="E33" s="80"/>
      <c r="F33" s="85">
        <f t="shared" si="1"/>
        <v>0</v>
      </c>
    </row>
    <row r="34" spans="1:6" ht="16.5" customHeight="1">
      <c r="A34" s="81"/>
      <c r="B34" s="81"/>
      <c r="C34" s="79"/>
      <c r="D34" s="80"/>
      <c r="E34" s="80"/>
      <c r="F34" s="85">
        <f t="shared" si="1"/>
        <v>0</v>
      </c>
    </row>
    <row r="35" spans="1:6" ht="16.5" customHeight="1">
      <c r="A35" s="81"/>
      <c r="B35" s="81"/>
      <c r="C35" s="79"/>
      <c r="D35" s="80"/>
      <c r="E35" s="80"/>
      <c r="F35" s="85">
        <f t="shared" si="1"/>
        <v>0</v>
      </c>
    </row>
    <row r="36" spans="1:6" ht="16.5" customHeight="1">
      <c r="A36" s="81"/>
      <c r="B36" s="81"/>
      <c r="C36" s="79"/>
      <c r="D36" s="80"/>
      <c r="E36" s="80"/>
      <c r="F36" s="85">
        <f t="shared" si="1"/>
        <v>0</v>
      </c>
    </row>
    <row r="37" spans="1:6" ht="16.5" customHeight="1">
      <c r="A37" s="81"/>
      <c r="B37" s="81"/>
      <c r="C37" s="79"/>
      <c r="D37" s="80"/>
      <c r="E37" s="80"/>
      <c r="F37" s="85">
        <f t="shared" si="1"/>
        <v>0</v>
      </c>
    </row>
    <row r="38" spans="1:6" ht="16.5" customHeight="1">
      <c r="A38" s="81"/>
      <c r="B38" s="81"/>
      <c r="C38" s="79"/>
      <c r="D38" s="80"/>
      <c r="E38" s="80"/>
      <c r="F38" s="85">
        <f t="shared" si="1"/>
        <v>0</v>
      </c>
    </row>
    <row r="39" spans="1:6" ht="16.5" customHeight="1">
      <c r="A39" s="81"/>
      <c r="B39" s="81"/>
      <c r="C39" s="79"/>
      <c r="D39" s="80"/>
      <c r="E39" s="80"/>
      <c r="F39" s="85">
        <f t="shared" si="1"/>
        <v>0</v>
      </c>
    </row>
    <row r="40" spans="1:6" ht="16.5" customHeight="1">
      <c r="A40" s="81"/>
      <c r="B40" s="81"/>
      <c r="C40" s="79"/>
      <c r="D40" s="80"/>
      <c r="E40" s="80"/>
      <c r="F40" s="85">
        <f t="shared" si="1"/>
        <v>0</v>
      </c>
    </row>
    <row r="41" spans="1:6" ht="16.5" customHeight="1">
      <c r="A41" s="81"/>
      <c r="B41" s="81"/>
      <c r="C41" s="79"/>
      <c r="D41" s="80"/>
      <c r="E41" s="80"/>
      <c r="F41" s="85">
        <f t="shared" si="1"/>
        <v>0</v>
      </c>
    </row>
    <row r="42" spans="1:6" ht="16.5" customHeight="1">
      <c r="A42" s="81"/>
      <c r="B42" s="81"/>
      <c r="C42" s="79"/>
      <c r="D42" s="80"/>
      <c r="E42" s="80"/>
      <c r="F42" s="85">
        <f t="shared" si="1"/>
        <v>0</v>
      </c>
    </row>
    <row r="43" spans="1:6" ht="16.5" customHeight="1">
      <c r="A43" s="81"/>
      <c r="B43" s="81"/>
      <c r="C43" s="79"/>
      <c r="D43" s="80"/>
      <c r="E43" s="80"/>
      <c r="F43" s="85">
        <f t="shared" si="1"/>
        <v>0</v>
      </c>
    </row>
    <row r="44" spans="1:6" ht="16.5" customHeight="1">
      <c r="A44" s="81"/>
      <c r="B44" s="81"/>
      <c r="C44" s="79"/>
      <c r="D44" s="80"/>
      <c r="E44" s="80"/>
      <c r="F44" s="85">
        <f t="shared" si="1"/>
        <v>0</v>
      </c>
    </row>
    <row r="45" spans="1:6" ht="16.5" customHeight="1">
      <c r="A45" s="81"/>
      <c r="B45" s="81"/>
      <c r="C45" s="79"/>
      <c r="D45" s="80"/>
      <c r="E45" s="80"/>
      <c r="F45" s="85">
        <f t="shared" si="1"/>
        <v>0</v>
      </c>
    </row>
    <row r="46" spans="1:6" ht="16.5" customHeight="1">
      <c r="A46" s="81"/>
      <c r="B46" s="81"/>
      <c r="C46" s="79"/>
      <c r="D46" s="80"/>
      <c r="E46" s="80"/>
      <c r="F46" s="85">
        <f t="shared" si="1"/>
        <v>0</v>
      </c>
    </row>
    <row r="47" spans="1:6" ht="16.5" customHeight="1">
      <c r="A47" s="215" t="s">
        <v>50</v>
      </c>
      <c r="B47" s="216"/>
      <c r="C47" s="217"/>
      <c r="D47" s="86">
        <f>SUM(D5:D46)</f>
        <v>0</v>
      </c>
      <c r="E47" s="86">
        <f>SUM(E5:E46)</f>
        <v>0</v>
      </c>
      <c r="F47" s="85"/>
    </row>
    <row r="48" spans="1:6" ht="16.5" customHeight="1">
      <c r="A48" s="221" t="s">
        <v>53</v>
      </c>
      <c r="B48" s="222"/>
      <c r="C48" s="223"/>
      <c r="D48" s="218">
        <f>SUM(E47-D47)</f>
        <v>0</v>
      </c>
      <c r="E48" s="219"/>
      <c r="F48" s="220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view="pageBreakPreview" zoomScale="130" zoomScaleNormal="100" zoomScaleSheetLayoutView="130" workbookViewId="0">
      <selection activeCell="C5" sqref="C5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10" t="s">
        <v>54</v>
      </c>
      <c r="B1" s="210"/>
      <c r="C1" s="211"/>
      <c r="D1" s="211"/>
      <c r="E1" s="211"/>
      <c r="F1" s="211"/>
    </row>
    <row r="2" spans="1:8" ht="14" thickBot="1">
      <c r="A2"/>
      <c r="B2"/>
      <c r="C2"/>
      <c r="D2"/>
      <c r="E2"/>
      <c r="F2"/>
    </row>
    <row r="3" spans="1:8" ht="16.5" customHeight="1" thickBot="1">
      <c r="A3" s="82" t="s">
        <v>1</v>
      </c>
      <c r="B3" s="82" t="s">
        <v>2</v>
      </c>
      <c r="C3" s="82" t="s">
        <v>48</v>
      </c>
      <c r="D3" s="83" t="s">
        <v>5</v>
      </c>
      <c r="E3" s="83" t="s">
        <v>3</v>
      </c>
      <c r="F3" s="83" t="s">
        <v>4</v>
      </c>
      <c r="H3" s="77"/>
    </row>
    <row r="4" spans="1:8" ht="16.5" customHeight="1">
      <c r="A4" s="224" t="s">
        <v>72</v>
      </c>
      <c r="B4" s="225"/>
      <c r="C4" s="225"/>
      <c r="D4" s="241"/>
      <c r="E4" s="242">
        <v>208.79</v>
      </c>
      <c r="F4" s="87">
        <f>SUM('COMPTE CHEQUES'!E5)</f>
        <v>208.79</v>
      </c>
      <c r="H4" s="77"/>
    </row>
    <row r="5" spans="1:8" ht="16.5" customHeight="1">
      <c r="A5" s="78">
        <v>44851</v>
      </c>
      <c r="B5" s="99" t="s">
        <v>82</v>
      </c>
      <c r="C5" s="243"/>
      <c r="D5" s="231"/>
      <c r="E5" s="231">
        <v>2000</v>
      </c>
      <c r="F5" s="85">
        <f>F4-D5+E5</f>
        <v>2208.79</v>
      </c>
    </row>
    <row r="6" spans="1:8" ht="16.5" customHeight="1">
      <c r="A6" s="78">
        <v>44883</v>
      </c>
      <c r="B6" s="99" t="s">
        <v>100</v>
      </c>
      <c r="C6" s="243"/>
      <c r="D6" s="231"/>
      <c r="E6" s="231">
        <v>3791.21</v>
      </c>
      <c r="F6" s="85">
        <f t="shared" ref="F6:F25" si="0">F5-D6+E6</f>
        <v>6000</v>
      </c>
    </row>
    <row r="7" spans="1:8" ht="16.5" customHeight="1">
      <c r="A7" s="78">
        <v>44946</v>
      </c>
      <c r="B7" s="78" t="s">
        <v>116</v>
      </c>
      <c r="C7" s="243"/>
      <c r="D7" s="231"/>
      <c r="E7" s="231">
        <v>2000</v>
      </c>
      <c r="F7" s="85">
        <f t="shared" si="0"/>
        <v>8000</v>
      </c>
    </row>
    <row r="8" spans="1:8" ht="16.5" customHeight="1">
      <c r="A8" s="78">
        <v>45169</v>
      </c>
      <c r="B8" s="99" t="s">
        <v>171</v>
      </c>
      <c r="C8" s="79"/>
      <c r="D8" s="80">
        <v>1500</v>
      </c>
      <c r="E8" s="80"/>
      <c r="F8" s="85">
        <f t="shared" si="0"/>
        <v>6500</v>
      </c>
    </row>
    <row r="9" spans="1:8" ht="16.5" customHeight="1">
      <c r="A9" s="78"/>
      <c r="B9" s="78"/>
      <c r="C9" s="79"/>
      <c r="D9" s="80"/>
      <c r="E9" s="80"/>
      <c r="F9" s="85">
        <f t="shared" si="0"/>
        <v>6500</v>
      </c>
    </row>
    <row r="10" spans="1:8" ht="16.5" customHeight="1">
      <c r="A10" s="78"/>
      <c r="B10" s="78"/>
      <c r="C10" s="79"/>
      <c r="D10" s="80"/>
      <c r="E10" s="80"/>
      <c r="F10" s="85">
        <f t="shared" si="0"/>
        <v>6500</v>
      </c>
    </row>
    <row r="11" spans="1:8" ht="16.5" customHeight="1">
      <c r="A11" s="78"/>
      <c r="B11" s="78"/>
      <c r="C11" s="79"/>
      <c r="D11" s="80"/>
      <c r="E11" s="80"/>
      <c r="F11" s="85">
        <f t="shared" si="0"/>
        <v>6500</v>
      </c>
    </row>
    <row r="12" spans="1:8" ht="16.5" customHeight="1">
      <c r="A12" s="78"/>
      <c r="B12" s="78"/>
      <c r="C12" s="79"/>
      <c r="D12" s="80"/>
      <c r="E12" s="80"/>
      <c r="F12" s="85">
        <f t="shared" si="0"/>
        <v>6500</v>
      </c>
    </row>
    <row r="13" spans="1:8" ht="16.5" customHeight="1">
      <c r="A13" s="78"/>
      <c r="B13" s="78"/>
      <c r="C13" s="79"/>
      <c r="D13" s="80"/>
      <c r="E13" s="80"/>
      <c r="F13" s="85">
        <f t="shared" si="0"/>
        <v>6500</v>
      </c>
    </row>
    <row r="14" spans="1:8" ht="16.5" customHeight="1">
      <c r="A14" s="78"/>
      <c r="B14" s="78"/>
      <c r="C14" s="79"/>
      <c r="D14" s="80"/>
      <c r="E14" s="80"/>
      <c r="F14" s="85">
        <f t="shared" si="0"/>
        <v>6500</v>
      </c>
    </row>
    <row r="15" spans="1:8" ht="16.5" customHeight="1">
      <c r="A15" s="78"/>
      <c r="B15" s="78"/>
      <c r="C15" s="79"/>
      <c r="D15" s="80"/>
      <c r="E15" s="80"/>
      <c r="F15" s="85">
        <f t="shared" si="0"/>
        <v>6500</v>
      </c>
    </row>
    <row r="16" spans="1:8" ht="16.5" customHeight="1">
      <c r="A16" s="78"/>
      <c r="B16" s="78"/>
      <c r="C16" s="79"/>
      <c r="D16" s="80"/>
      <c r="E16" s="80"/>
      <c r="F16" s="85">
        <f t="shared" si="0"/>
        <v>6500</v>
      </c>
    </row>
    <row r="17" spans="1:6" ht="16.5" customHeight="1">
      <c r="A17" s="78"/>
      <c r="B17" s="78"/>
      <c r="C17" s="79"/>
      <c r="D17" s="80"/>
      <c r="E17" s="80"/>
      <c r="F17" s="85">
        <f t="shared" si="0"/>
        <v>6500</v>
      </c>
    </row>
    <row r="18" spans="1:6" ht="16.5" customHeight="1">
      <c r="A18" s="78"/>
      <c r="B18" s="78"/>
      <c r="C18" s="79"/>
      <c r="D18" s="80"/>
      <c r="E18" s="80"/>
      <c r="F18" s="85">
        <f t="shared" si="0"/>
        <v>6500</v>
      </c>
    </row>
    <row r="19" spans="1:6" ht="16.5" customHeight="1">
      <c r="A19" s="78"/>
      <c r="B19" s="78"/>
      <c r="C19" s="79"/>
      <c r="D19" s="80"/>
      <c r="E19" s="80"/>
      <c r="F19" s="85">
        <f t="shared" si="0"/>
        <v>6500</v>
      </c>
    </row>
    <row r="20" spans="1:6" ht="16.5" customHeight="1">
      <c r="A20" s="78"/>
      <c r="B20" s="78"/>
      <c r="C20" s="79"/>
      <c r="D20" s="80"/>
      <c r="E20" s="80"/>
      <c r="F20" s="85">
        <f t="shared" si="0"/>
        <v>6500</v>
      </c>
    </row>
    <row r="21" spans="1:6" ht="16.5" customHeight="1">
      <c r="A21" s="78"/>
      <c r="B21" s="78"/>
      <c r="C21" s="79"/>
      <c r="D21" s="80"/>
      <c r="E21" s="80"/>
      <c r="F21" s="85">
        <f t="shared" si="0"/>
        <v>6500</v>
      </c>
    </row>
    <row r="22" spans="1:6" ht="16.5" customHeight="1">
      <c r="A22" s="78"/>
      <c r="B22" s="78"/>
      <c r="C22" s="79"/>
      <c r="D22" s="80"/>
      <c r="E22" s="80"/>
      <c r="F22" s="85">
        <f t="shared" si="0"/>
        <v>6500</v>
      </c>
    </row>
    <row r="23" spans="1:6" ht="16.5" customHeight="1">
      <c r="A23" s="78"/>
      <c r="B23" s="78"/>
      <c r="C23" s="79"/>
      <c r="D23" s="80"/>
      <c r="E23" s="80"/>
      <c r="F23" s="85">
        <f t="shared" si="0"/>
        <v>6500</v>
      </c>
    </row>
    <row r="24" spans="1:6" ht="16.5" customHeight="1">
      <c r="A24" s="81"/>
      <c r="B24" s="81"/>
      <c r="C24" s="79"/>
      <c r="D24" s="80"/>
      <c r="E24" s="80"/>
      <c r="F24" s="85">
        <f t="shared" si="0"/>
        <v>6500</v>
      </c>
    </row>
    <row r="25" spans="1:6" ht="16.5" customHeight="1">
      <c r="A25" s="81"/>
      <c r="B25" s="81"/>
      <c r="C25" s="79"/>
      <c r="D25" s="80"/>
      <c r="E25" s="80"/>
      <c r="F25" s="85">
        <f t="shared" si="0"/>
        <v>6500</v>
      </c>
    </row>
    <row r="26" spans="1:6" ht="16.5" customHeight="1">
      <c r="A26" s="81"/>
      <c r="B26" s="81"/>
      <c r="C26" s="79"/>
      <c r="D26" s="80"/>
      <c r="E26" s="80"/>
      <c r="F26" s="85">
        <f>F25-D26+E26</f>
        <v>6500</v>
      </c>
    </row>
    <row r="27" spans="1:6" ht="16.5" customHeight="1">
      <c r="A27" s="81"/>
      <c r="B27" s="81"/>
      <c r="C27" s="79"/>
      <c r="D27" s="80"/>
      <c r="E27" s="80"/>
      <c r="F27" s="85">
        <f>F26-D27+E27</f>
        <v>6500</v>
      </c>
    </row>
    <row r="28" spans="1:6" ht="16.5" customHeight="1">
      <c r="A28" s="81"/>
      <c r="B28" s="81"/>
      <c r="C28" s="79"/>
      <c r="D28" s="80"/>
      <c r="E28" s="80"/>
      <c r="F28" s="85">
        <f t="shared" ref="F28:F46" si="1">F27-D28+E28</f>
        <v>6500</v>
      </c>
    </row>
    <row r="29" spans="1:6" ht="16.5" customHeight="1">
      <c r="A29" s="81"/>
      <c r="B29" s="81"/>
      <c r="C29" s="79"/>
      <c r="D29" s="80"/>
      <c r="E29" s="80"/>
      <c r="F29" s="85">
        <f t="shared" si="1"/>
        <v>6500</v>
      </c>
    </row>
    <row r="30" spans="1:6" ht="16.5" customHeight="1">
      <c r="A30" s="81"/>
      <c r="B30" s="81"/>
      <c r="C30" s="79"/>
      <c r="D30" s="80"/>
      <c r="E30" s="80"/>
      <c r="F30" s="85">
        <f t="shared" si="1"/>
        <v>6500</v>
      </c>
    </row>
    <row r="31" spans="1:6" ht="16.5" customHeight="1">
      <c r="A31" s="81"/>
      <c r="B31" s="81"/>
      <c r="C31" s="79"/>
      <c r="D31" s="80"/>
      <c r="E31" s="80"/>
      <c r="F31" s="85">
        <f t="shared" si="1"/>
        <v>6500</v>
      </c>
    </row>
    <row r="32" spans="1:6" ht="16.5" customHeight="1">
      <c r="A32" s="81"/>
      <c r="B32" s="81"/>
      <c r="C32" s="79"/>
      <c r="D32" s="80"/>
      <c r="E32" s="80"/>
      <c r="F32" s="85">
        <f t="shared" si="1"/>
        <v>6500</v>
      </c>
    </row>
    <row r="33" spans="1:6" ht="16.5" customHeight="1">
      <c r="A33" s="81"/>
      <c r="B33" s="81"/>
      <c r="C33" s="79"/>
      <c r="D33" s="80"/>
      <c r="E33" s="80"/>
      <c r="F33" s="85">
        <f t="shared" si="1"/>
        <v>6500</v>
      </c>
    </row>
    <row r="34" spans="1:6" ht="16.5" customHeight="1">
      <c r="A34" s="81"/>
      <c r="B34" s="81"/>
      <c r="C34" s="79"/>
      <c r="D34" s="80"/>
      <c r="E34" s="80"/>
      <c r="F34" s="85">
        <f t="shared" si="1"/>
        <v>6500</v>
      </c>
    </row>
    <row r="35" spans="1:6" ht="16.5" customHeight="1">
      <c r="A35" s="81"/>
      <c r="B35" s="81"/>
      <c r="C35" s="79"/>
      <c r="D35" s="80"/>
      <c r="E35" s="80"/>
      <c r="F35" s="85">
        <f t="shared" si="1"/>
        <v>6500</v>
      </c>
    </row>
    <row r="36" spans="1:6" ht="16.5" customHeight="1">
      <c r="A36" s="81"/>
      <c r="B36" s="81"/>
      <c r="C36" s="79"/>
      <c r="D36" s="80"/>
      <c r="E36" s="80"/>
      <c r="F36" s="85">
        <f t="shared" si="1"/>
        <v>6500</v>
      </c>
    </row>
    <row r="37" spans="1:6" ht="16.5" customHeight="1">
      <c r="A37" s="81"/>
      <c r="B37" s="81"/>
      <c r="C37" s="79"/>
      <c r="D37" s="80"/>
      <c r="E37" s="80"/>
      <c r="F37" s="85">
        <f t="shared" si="1"/>
        <v>6500</v>
      </c>
    </row>
    <row r="38" spans="1:6" ht="16.5" customHeight="1">
      <c r="A38" s="81"/>
      <c r="B38" s="81"/>
      <c r="C38" s="79"/>
      <c r="D38" s="80"/>
      <c r="E38" s="80"/>
      <c r="F38" s="85">
        <f t="shared" si="1"/>
        <v>6500</v>
      </c>
    </row>
    <row r="39" spans="1:6" ht="16.5" customHeight="1">
      <c r="A39" s="81"/>
      <c r="B39" s="81"/>
      <c r="C39" s="79"/>
      <c r="D39" s="80"/>
      <c r="E39" s="80"/>
      <c r="F39" s="85">
        <f t="shared" si="1"/>
        <v>6500</v>
      </c>
    </row>
    <row r="40" spans="1:6" ht="16.5" customHeight="1">
      <c r="A40" s="81"/>
      <c r="B40" s="81"/>
      <c r="C40" s="79"/>
      <c r="D40" s="80"/>
      <c r="E40" s="80"/>
      <c r="F40" s="85">
        <f t="shared" si="1"/>
        <v>6500</v>
      </c>
    </row>
    <row r="41" spans="1:6" ht="16.5" customHeight="1">
      <c r="A41" s="81"/>
      <c r="B41" s="81"/>
      <c r="C41" s="79"/>
      <c r="D41" s="80"/>
      <c r="E41" s="80"/>
      <c r="F41" s="85">
        <f t="shared" si="1"/>
        <v>6500</v>
      </c>
    </row>
    <row r="42" spans="1:6" ht="16.5" customHeight="1">
      <c r="A42" s="81"/>
      <c r="B42" s="81"/>
      <c r="C42" s="79"/>
      <c r="D42" s="80"/>
      <c r="E42" s="80"/>
      <c r="F42" s="85">
        <f t="shared" si="1"/>
        <v>6500</v>
      </c>
    </row>
    <row r="43" spans="1:6" ht="16.5" customHeight="1">
      <c r="A43" s="81"/>
      <c r="B43" s="81"/>
      <c r="C43" s="79"/>
      <c r="D43" s="80"/>
      <c r="E43" s="80"/>
      <c r="F43" s="85">
        <f t="shared" si="1"/>
        <v>6500</v>
      </c>
    </row>
    <row r="44" spans="1:6" ht="16.5" customHeight="1">
      <c r="A44" s="81"/>
      <c r="B44" s="81"/>
      <c r="C44" s="79"/>
      <c r="D44" s="80"/>
      <c r="E44" s="80"/>
      <c r="F44" s="85">
        <f t="shared" si="1"/>
        <v>6500</v>
      </c>
    </row>
    <row r="45" spans="1:6" ht="16.5" customHeight="1">
      <c r="A45" s="81"/>
      <c r="B45" s="81"/>
      <c r="C45" s="79"/>
      <c r="D45" s="80"/>
      <c r="E45" s="80"/>
      <c r="F45" s="85">
        <f t="shared" si="1"/>
        <v>6500</v>
      </c>
    </row>
    <row r="46" spans="1:6" ht="16.5" customHeight="1">
      <c r="A46" s="81"/>
      <c r="B46" s="81"/>
      <c r="C46" s="79"/>
      <c r="D46" s="80"/>
      <c r="E46" s="80"/>
      <c r="F46" s="85">
        <f t="shared" si="1"/>
        <v>6500</v>
      </c>
    </row>
    <row r="47" spans="1:6" ht="16.5" customHeight="1">
      <c r="A47" s="215" t="s">
        <v>50</v>
      </c>
      <c r="B47" s="216"/>
      <c r="C47" s="217"/>
      <c r="D47" s="86">
        <f>SUM(D5:D46)</f>
        <v>1500</v>
      </c>
      <c r="E47" s="86">
        <f>SUM(E4:E46)</f>
        <v>8000</v>
      </c>
      <c r="F47" s="85"/>
    </row>
    <row r="48" spans="1:6" ht="16.5" customHeight="1">
      <c r="A48" s="221" t="s">
        <v>55</v>
      </c>
      <c r="B48" s="222"/>
      <c r="C48" s="223"/>
      <c r="D48" s="218">
        <f>SUM(E47-D47)</f>
        <v>6500</v>
      </c>
      <c r="E48" s="219"/>
      <c r="F48" s="220"/>
    </row>
  </sheetData>
  <sheetProtection selectLockedCells="1"/>
  <mergeCells count="5">
    <mergeCell ref="A1:F1"/>
    <mergeCell ref="A47:C47"/>
    <mergeCell ref="A48:C48"/>
    <mergeCell ref="D48:F48"/>
    <mergeCell ref="A4:C4"/>
  </mergeCells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6"/>
  <sheetViews>
    <sheetView view="pageBreakPreview" zoomScale="130" zoomScaleNormal="100" zoomScaleSheetLayoutView="130" workbookViewId="0">
      <selection activeCell="C5" sqref="C5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10" t="s">
        <v>57</v>
      </c>
      <c r="B1" s="210"/>
      <c r="C1" s="211"/>
      <c r="D1" s="211"/>
      <c r="E1" s="211"/>
      <c r="F1" s="211"/>
    </row>
    <row r="2" spans="1:8" ht="14" thickBot="1">
      <c r="A2"/>
      <c r="B2"/>
      <c r="C2"/>
      <c r="D2"/>
      <c r="E2"/>
      <c r="F2"/>
    </row>
    <row r="3" spans="1:8" ht="16.5" customHeight="1" thickBot="1">
      <c r="A3" s="82" t="s">
        <v>1</v>
      </c>
      <c r="B3" s="82" t="s">
        <v>2</v>
      </c>
      <c r="C3" s="82" t="s">
        <v>48</v>
      </c>
      <c r="D3" s="83" t="s">
        <v>5</v>
      </c>
      <c r="E3" s="83" t="s">
        <v>3</v>
      </c>
      <c r="F3" s="83" t="s">
        <v>4</v>
      </c>
      <c r="H3" s="77"/>
    </row>
    <row r="4" spans="1:8" ht="16.5" customHeight="1">
      <c r="A4" s="224"/>
      <c r="B4" s="225"/>
      <c r="C4" s="225"/>
      <c r="D4" s="225"/>
      <c r="E4" s="226"/>
      <c r="F4" s="87"/>
      <c r="H4" s="77"/>
    </row>
    <row r="5" spans="1:8" ht="16.5" customHeight="1">
      <c r="A5" s="78">
        <v>44819</v>
      </c>
      <c r="B5" s="105" t="s">
        <v>73</v>
      </c>
      <c r="C5" s="243"/>
      <c r="D5" s="231">
        <v>14.99</v>
      </c>
      <c r="E5" s="231"/>
      <c r="F5" s="85">
        <f>F4-D5+E5</f>
        <v>-14.99</v>
      </c>
    </row>
    <row r="6" spans="1:8" ht="16.5" customHeight="1">
      <c r="A6" s="78">
        <v>44851</v>
      </c>
      <c r="B6" s="104" t="s">
        <v>77</v>
      </c>
      <c r="C6" s="243"/>
      <c r="D6" s="231">
        <v>308</v>
      </c>
      <c r="E6" s="231"/>
      <c r="F6" s="85">
        <f t="shared" ref="F6:F64" si="0">F5-D6+E6</f>
        <v>-322.99</v>
      </c>
    </row>
    <row r="7" spans="1:8" ht="16.5" customHeight="1">
      <c r="A7" s="78">
        <v>44851</v>
      </c>
      <c r="B7" s="105" t="s">
        <v>80</v>
      </c>
      <c r="C7" s="243"/>
      <c r="D7" s="231">
        <v>120</v>
      </c>
      <c r="E7" s="231"/>
      <c r="F7" s="85">
        <f t="shared" si="0"/>
        <v>-442.99</v>
      </c>
    </row>
    <row r="8" spans="1:8" ht="16.5" customHeight="1">
      <c r="A8" s="78">
        <v>44851</v>
      </c>
      <c r="B8" s="105" t="s">
        <v>73</v>
      </c>
      <c r="C8" s="243"/>
      <c r="D8" s="231">
        <v>14.99</v>
      </c>
      <c r="E8" s="231"/>
      <c r="F8" s="85">
        <f t="shared" si="0"/>
        <v>-457.98</v>
      </c>
    </row>
    <row r="9" spans="1:8" ht="16.5" customHeight="1">
      <c r="A9" s="78">
        <v>44865</v>
      </c>
      <c r="B9" s="99" t="s">
        <v>96</v>
      </c>
      <c r="C9" s="243"/>
      <c r="D9" s="231">
        <v>297.2</v>
      </c>
      <c r="E9" s="231"/>
      <c r="F9" s="85">
        <f t="shared" si="0"/>
        <v>-755.18000000000006</v>
      </c>
    </row>
    <row r="10" spans="1:8" ht="16.5" customHeight="1">
      <c r="A10" s="78">
        <v>44867</v>
      </c>
      <c r="B10" s="103" t="s">
        <v>95</v>
      </c>
      <c r="C10" s="244"/>
      <c r="D10" s="233">
        <v>221</v>
      </c>
      <c r="E10" s="231"/>
      <c r="F10" s="85">
        <f t="shared" si="0"/>
        <v>-976.18000000000006</v>
      </c>
    </row>
    <row r="11" spans="1:8" ht="16.5" customHeight="1">
      <c r="A11" s="118">
        <v>44867</v>
      </c>
      <c r="B11" s="122" t="s">
        <v>91</v>
      </c>
      <c r="C11" s="245"/>
      <c r="D11" s="233">
        <v>40</v>
      </c>
      <c r="E11" s="231"/>
      <c r="F11" s="85">
        <f t="shared" si="0"/>
        <v>-1016.1800000000001</v>
      </c>
    </row>
    <row r="12" spans="1:8" ht="16.5" customHeight="1">
      <c r="A12" s="118">
        <v>44867</v>
      </c>
      <c r="B12" s="118" t="s">
        <v>92</v>
      </c>
      <c r="C12" s="245"/>
      <c r="D12" s="233">
        <v>112.37</v>
      </c>
      <c r="E12" s="231"/>
      <c r="F12" s="85">
        <f t="shared" si="0"/>
        <v>-1128.5500000000002</v>
      </c>
    </row>
    <row r="13" spans="1:8" ht="16.5" customHeight="1">
      <c r="A13" s="118">
        <v>44867</v>
      </c>
      <c r="B13" s="131" t="s">
        <v>93</v>
      </c>
      <c r="C13" s="245"/>
      <c r="D13" s="233">
        <v>116.34</v>
      </c>
      <c r="E13" s="231"/>
      <c r="F13" s="85">
        <f t="shared" si="0"/>
        <v>-1244.8900000000001</v>
      </c>
    </row>
    <row r="14" spans="1:8" ht="16.5" customHeight="1">
      <c r="A14" s="118">
        <v>44879</v>
      </c>
      <c r="B14" s="131" t="s">
        <v>98</v>
      </c>
      <c r="C14" s="245"/>
      <c r="D14" s="233">
        <v>345</v>
      </c>
      <c r="E14" s="231"/>
      <c r="F14" s="85">
        <f t="shared" si="0"/>
        <v>-1589.89</v>
      </c>
    </row>
    <row r="15" spans="1:8" ht="16.5" customHeight="1">
      <c r="A15" s="78">
        <v>44880</v>
      </c>
      <c r="B15" s="105" t="s">
        <v>73</v>
      </c>
      <c r="C15" s="243"/>
      <c r="D15" s="231">
        <v>14.99</v>
      </c>
      <c r="E15" s="231"/>
      <c r="F15" s="85">
        <f t="shared" si="0"/>
        <v>-1604.88</v>
      </c>
    </row>
    <row r="16" spans="1:8" ht="16.5" customHeight="1">
      <c r="A16" s="99">
        <v>44888</v>
      </c>
      <c r="B16" s="115" t="s">
        <v>101</v>
      </c>
      <c r="C16" s="122"/>
      <c r="D16" s="233">
        <v>554.4</v>
      </c>
      <c r="E16" s="231"/>
      <c r="F16" s="85">
        <f t="shared" si="0"/>
        <v>-2159.2800000000002</v>
      </c>
    </row>
    <row r="17" spans="1:6" ht="16.5" customHeight="1">
      <c r="A17" s="106">
        <v>44902</v>
      </c>
      <c r="B17" s="131" t="s">
        <v>105</v>
      </c>
      <c r="C17" s="122"/>
      <c r="D17" s="233">
        <v>165</v>
      </c>
      <c r="E17" s="80"/>
      <c r="F17" s="85">
        <f t="shared" si="0"/>
        <v>-2324.2800000000002</v>
      </c>
    </row>
    <row r="18" spans="1:6" ht="16.5" customHeight="1">
      <c r="A18" s="118">
        <v>44902</v>
      </c>
      <c r="B18" s="131" t="s">
        <v>106</v>
      </c>
      <c r="C18" s="122"/>
      <c r="D18" s="233">
        <v>36</v>
      </c>
      <c r="E18" s="117"/>
      <c r="F18" s="85">
        <f t="shared" si="0"/>
        <v>-2360.2800000000002</v>
      </c>
    </row>
    <row r="19" spans="1:6" ht="16.5" customHeight="1">
      <c r="A19" s="78">
        <v>44910</v>
      </c>
      <c r="B19" s="131" t="s">
        <v>107</v>
      </c>
      <c r="C19" s="122"/>
      <c r="D19" s="233">
        <v>253.77</v>
      </c>
      <c r="E19" s="80"/>
      <c r="F19" s="85">
        <f t="shared" si="0"/>
        <v>-2614.0500000000002</v>
      </c>
    </row>
    <row r="20" spans="1:6" ht="16.5" customHeight="1">
      <c r="A20" s="78">
        <v>44910</v>
      </c>
      <c r="B20" s="105" t="s">
        <v>73</v>
      </c>
      <c r="C20" s="79"/>
      <c r="D20" s="231">
        <v>14.99</v>
      </c>
      <c r="E20" s="80"/>
      <c r="F20" s="85">
        <f t="shared" si="0"/>
        <v>-2629.04</v>
      </c>
    </row>
    <row r="21" spans="1:6" ht="16.5" customHeight="1">
      <c r="A21" s="78">
        <v>44935</v>
      </c>
      <c r="B21" s="99" t="s">
        <v>112</v>
      </c>
      <c r="C21" s="101"/>
      <c r="D21" s="231">
        <v>72.2</v>
      </c>
      <c r="E21" s="80"/>
      <c r="F21" s="85">
        <f t="shared" si="0"/>
        <v>-2701.24</v>
      </c>
    </row>
    <row r="22" spans="1:6" ht="16.5" customHeight="1">
      <c r="A22" s="78">
        <v>44942</v>
      </c>
      <c r="B22" s="105" t="s">
        <v>73</v>
      </c>
      <c r="C22" s="79"/>
      <c r="D22" s="231">
        <v>14.99</v>
      </c>
      <c r="E22" s="80"/>
      <c r="F22" s="85">
        <f t="shared" si="0"/>
        <v>-2716.2299999999996</v>
      </c>
    </row>
    <row r="23" spans="1:6" ht="16.5" customHeight="1">
      <c r="A23" s="78">
        <v>44956</v>
      </c>
      <c r="B23" s="99" t="s">
        <v>117</v>
      </c>
      <c r="C23" s="79"/>
      <c r="D23" s="231">
        <v>151.51</v>
      </c>
      <c r="E23" s="80"/>
      <c r="F23" s="85">
        <f t="shared" si="0"/>
        <v>-2867.74</v>
      </c>
    </row>
    <row r="24" spans="1:6" ht="16.5" customHeight="1">
      <c r="A24" s="78">
        <v>44963</v>
      </c>
      <c r="B24" s="105" t="s">
        <v>114</v>
      </c>
      <c r="C24" s="110"/>
      <c r="D24" s="231">
        <v>300</v>
      </c>
      <c r="E24" s="80"/>
      <c r="F24" s="85">
        <f t="shared" si="0"/>
        <v>-3167.74</v>
      </c>
    </row>
    <row r="25" spans="1:6" ht="16.5" customHeight="1">
      <c r="A25" s="78">
        <v>44972</v>
      </c>
      <c r="B25" s="105" t="s">
        <v>73</v>
      </c>
      <c r="C25" s="79"/>
      <c r="D25" s="231">
        <v>19.989999999999998</v>
      </c>
      <c r="E25" s="80"/>
      <c r="F25" s="85">
        <f t="shared" si="0"/>
        <v>-3187.7299999999996</v>
      </c>
    </row>
    <row r="26" spans="1:6" ht="16.5" customHeight="1">
      <c r="A26" s="78">
        <v>44991</v>
      </c>
      <c r="B26" s="131" t="s">
        <v>120</v>
      </c>
      <c r="C26" s="79"/>
      <c r="D26" s="231">
        <v>198.3</v>
      </c>
      <c r="E26" s="80"/>
      <c r="F26" s="85">
        <f t="shared" si="0"/>
        <v>-3386.0299999999997</v>
      </c>
    </row>
    <row r="27" spans="1:6" ht="16.5" customHeight="1">
      <c r="A27" s="78">
        <v>44991</v>
      </c>
      <c r="B27" s="118" t="s">
        <v>122</v>
      </c>
      <c r="C27" s="79"/>
      <c r="D27" s="233">
        <v>69.5</v>
      </c>
      <c r="E27" s="80"/>
      <c r="F27" s="85">
        <f t="shared" si="0"/>
        <v>-3455.5299999999997</v>
      </c>
    </row>
    <row r="28" spans="1:6" ht="16.5" customHeight="1">
      <c r="A28" s="78">
        <v>44998</v>
      </c>
      <c r="B28" s="131" t="s">
        <v>124</v>
      </c>
      <c r="C28" s="113"/>
      <c r="D28" s="233">
        <v>48.91</v>
      </c>
      <c r="E28" s="80"/>
      <c r="F28" s="85">
        <f t="shared" si="0"/>
        <v>-3504.4399999999996</v>
      </c>
    </row>
    <row r="29" spans="1:6" ht="16.5" customHeight="1">
      <c r="A29" s="78">
        <v>45000</v>
      </c>
      <c r="B29" s="105" t="s">
        <v>73</v>
      </c>
      <c r="C29" s="79"/>
      <c r="D29" s="231">
        <v>19.989999999999998</v>
      </c>
      <c r="E29" s="80"/>
      <c r="F29" s="85">
        <f t="shared" si="0"/>
        <v>-3524.4299999999994</v>
      </c>
    </row>
    <row r="30" spans="1:6" ht="16.5" customHeight="1">
      <c r="A30" s="78">
        <v>45033</v>
      </c>
      <c r="B30" s="118" t="s">
        <v>128</v>
      </c>
      <c r="C30" s="122"/>
      <c r="D30" s="233">
        <v>112.37</v>
      </c>
      <c r="E30" s="80"/>
      <c r="F30" s="85">
        <f t="shared" si="0"/>
        <v>-3636.7999999999993</v>
      </c>
    </row>
    <row r="31" spans="1:6" ht="16.5" customHeight="1">
      <c r="A31" s="78">
        <v>45033</v>
      </c>
      <c r="B31" s="131" t="s">
        <v>131</v>
      </c>
      <c r="C31" s="122"/>
      <c r="D31" s="233">
        <v>75</v>
      </c>
      <c r="E31" s="80"/>
      <c r="F31" s="85">
        <f t="shared" si="0"/>
        <v>-3711.7999999999993</v>
      </c>
    </row>
    <row r="32" spans="1:6" ht="16.5" customHeight="1">
      <c r="A32" s="118">
        <v>45033</v>
      </c>
      <c r="B32" s="105" t="s">
        <v>73</v>
      </c>
      <c r="C32" s="79"/>
      <c r="D32" s="231">
        <v>19.989999999999998</v>
      </c>
      <c r="E32" s="80"/>
      <c r="F32" s="85">
        <f t="shared" si="0"/>
        <v>-3731.7899999999991</v>
      </c>
    </row>
    <row r="33" spans="1:6" ht="16.5" customHeight="1">
      <c r="A33" s="78">
        <v>45043</v>
      </c>
      <c r="B33" s="99" t="s">
        <v>137</v>
      </c>
      <c r="C33" s="79"/>
      <c r="D33" s="231">
        <v>53</v>
      </c>
      <c r="E33" s="80"/>
      <c r="F33" s="85">
        <f t="shared" si="0"/>
        <v>-3784.7899999999991</v>
      </c>
    </row>
    <row r="34" spans="1:6" ht="16.5" customHeight="1">
      <c r="A34" s="99">
        <v>45048</v>
      </c>
      <c r="B34" s="115" t="s">
        <v>138</v>
      </c>
      <c r="C34" s="122"/>
      <c r="D34" s="233">
        <v>2.82</v>
      </c>
      <c r="E34" s="80"/>
      <c r="F34" s="85">
        <f t="shared" si="0"/>
        <v>-3787.6099999999992</v>
      </c>
    </row>
    <row r="35" spans="1:6" ht="16.5" customHeight="1">
      <c r="A35" s="78">
        <v>45061</v>
      </c>
      <c r="B35" s="105" t="s">
        <v>73</v>
      </c>
      <c r="C35" s="128"/>
      <c r="D35" s="233">
        <v>19.989999999999998</v>
      </c>
      <c r="E35" s="80"/>
      <c r="F35" s="85">
        <f t="shared" si="0"/>
        <v>-3807.599999999999</v>
      </c>
    </row>
    <row r="36" spans="1:6" ht="16.5" customHeight="1">
      <c r="A36" s="118">
        <v>45065</v>
      </c>
      <c r="B36" s="131" t="s">
        <v>141</v>
      </c>
      <c r="C36" s="79"/>
      <c r="D36" s="231">
        <v>135</v>
      </c>
      <c r="E36" s="80"/>
      <c r="F36" s="85">
        <f t="shared" si="0"/>
        <v>-3942.599999999999</v>
      </c>
    </row>
    <row r="37" spans="1:6" ht="16.5" customHeight="1">
      <c r="A37" s="78">
        <v>45065</v>
      </c>
      <c r="B37" s="114" t="s">
        <v>121</v>
      </c>
      <c r="C37" s="79"/>
      <c r="D37" s="231">
        <v>123.01</v>
      </c>
      <c r="E37" s="80"/>
      <c r="F37" s="85">
        <f t="shared" si="0"/>
        <v>-4065.6099999999992</v>
      </c>
    </row>
    <row r="38" spans="1:6" ht="16.5" customHeight="1">
      <c r="A38" s="78">
        <v>45077</v>
      </c>
      <c r="B38" s="114" t="s">
        <v>145</v>
      </c>
      <c r="C38" s="79"/>
      <c r="D38" s="233">
        <v>190.37</v>
      </c>
      <c r="E38" s="80"/>
      <c r="F38" s="85">
        <f t="shared" si="0"/>
        <v>-4255.9799999999996</v>
      </c>
    </row>
    <row r="39" spans="1:6" ht="16.5" customHeight="1">
      <c r="A39" s="78">
        <v>45089</v>
      </c>
      <c r="B39" s="118" t="s">
        <v>151</v>
      </c>
      <c r="C39" s="79"/>
      <c r="D39" s="233">
        <v>382.7</v>
      </c>
      <c r="E39" s="80"/>
      <c r="F39" s="85">
        <f t="shared" si="0"/>
        <v>-4638.6799999999994</v>
      </c>
    </row>
    <row r="40" spans="1:6" ht="16.5" customHeight="1">
      <c r="A40" s="78">
        <v>45089</v>
      </c>
      <c r="B40" s="103" t="s">
        <v>152</v>
      </c>
      <c r="C40" s="79"/>
      <c r="D40" s="231">
        <v>82.4</v>
      </c>
      <c r="E40" s="80"/>
      <c r="F40" s="85">
        <f t="shared" si="0"/>
        <v>-4721.079999999999</v>
      </c>
    </row>
    <row r="41" spans="1:6" ht="16.5" customHeight="1">
      <c r="A41" s="78">
        <v>45090</v>
      </c>
      <c r="B41" s="114" t="s">
        <v>150</v>
      </c>
      <c r="C41" s="122"/>
      <c r="D41" s="233">
        <v>330</v>
      </c>
      <c r="E41" s="80"/>
      <c r="F41" s="85">
        <f t="shared" si="0"/>
        <v>-5051.079999999999</v>
      </c>
    </row>
    <row r="42" spans="1:6" ht="16.5" customHeight="1">
      <c r="A42" s="78">
        <v>45092</v>
      </c>
      <c r="B42" s="105" t="s">
        <v>73</v>
      </c>
      <c r="C42" s="122"/>
      <c r="D42" s="233">
        <v>19.989999999999998</v>
      </c>
      <c r="E42" s="80"/>
      <c r="F42" s="85">
        <f t="shared" si="0"/>
        <v>-5071.0699999999988</v>
      </c>
    </row>
    <row r="43" spans="1:6" ht="16.5" customHeight="1">
      <c r="A43" s="118">
        <v>45107</v>
      </c>
      <c r="B43" s="123" t="s">
        <v>158</v>
      </c>
      <c r="C43" s="79"/>
      <c r="D43" s="231">
        <v>150</v>
      </c>
      <c r="E43" s="80"/>
      <c r="F43" s="85">
        <f t="shared" si="0"/>
        <v>-5221.0699999999988</v>
      </c>
    </row>
    <row r="44" spans="1:6" ht="16.5" customHeight="1">
      <c r="A44" s="78">
        <v>45110</v>
      </c>
      <c r="B44" s="99" t="s">
        <v>160</v>
      </c>
      <c r="C44" s="79"/>
      <c r="D44" s="231">
        <v>92.5</v>
      </c>
      <c r="E44" s="80"/>
      <c r="F44" s="85">
        <f t="shared" si="0"/>
        <v>-5313.5699999999988</v>
      </c>
    </row>
    <row r="45" spans="1:6" ht="16.5" customHeight="1">
      <c r="A45" s="78">
        <v>45124</v>
      </c>
      <c r="B45" s="114" t="s">
        <v>164</v>
      </c>
      <c r="C45" s="79"/>
      <c r="D45" s="231">
        <v>675</v>
      </c>
      <c r="E45" s="80"/>
      <c r="F45" s="85">
        <f t="shared" si="0"/>
        <v>-5988.5699999999988</v>
      </c>
    </row>
    <row r="46" spans="1:6" ht="16.5" customHeight="1">
      <c r="A46" s="78">
        <v>45124</v>
      </c>
      <c r="B46" s="105" t="s">
        <v>73</v>
      </c>
      <c r="C46" s="128"/>
      <c r="D46" s="233">
        <v>19.989999999999998</v>
      </c>
      <c r="E46" s="80"/>
      <c r="F46" s="85">
        <f t="shared" si="0"/>
        <v>-6008.5599999999986</v>
      </c>
    </row>
    <row r="47" spans="1:6" ht="16.5" customHeight="1">
      <c r="A47" s="78">
        <v>45152</v>
      </c>
      <c r="B47" s="105" t="s">
        <v>73</v>
      </c>
      <c r="C47" s="79"/>
      <c r="D47" s="231">
        <v>19.989999999999998</v>
      </c>
      <c r="E47" s="80"/>
      <c r="F47" s="85">
        <f t="shared" si="0"/>
        <v>-6028.5499999999984</v>
      </c>
    </row>
    <row r="48" spans="1:6" ht="16.5" customHeight="1">
      <c r="A48" s="99">
        <v>45166</v>
      </c>
      <c r="B48" s="103" t="s">
        <v>168</v>
      </c>
      <c r="C48" s="102"/>
      <c r="D48" s="235">
        <v>285</v>
      </c>
      <c r="E48" s="80"/>
      <c r="F48" s="85">
        <f t="shared" si="0"/>
        <v>-6313.5499999999984</v>
      </c>
    </row>
    <row r="49" spans="1:6" ht="16.5" customHeight="1">
      <c r="A49" s="78">
        <v>45166</v>
      </c>
      <c r="B49" s="103" t="s">
        <v>169</v>
      </c>
      <c r="C49" s="79"/>
      <c r="D49" s="231">
        <v>187</v>
      </c>
      <c r="E49" s="80"/>
      <c r="F49" s="85">
        <f t="shared" si="0"/>
        <v>-6500.5499999999984</v>
      </c>
    </row>
    <row r="50" spans="1:6" ht="16.5" customHeight="1">
      <c r="A50" s="78">
        <v>45169</v>
      </c>
      <c r="B50" s="103" t="s">
        <v>170</v>
      </c>
      <c r="C50" s="79"/>
      <c r="D50" s="231">
        <v>1.99</v>
      </c>
      <c r="E50" s="80"/>
      <c r="F50" s="85">
        <f t="shared" si="0"/>
        <v>-6502.5399999999981</v>
      </c>
    </row>
    <row r="51" spans="1:6" ht="16.5" customHeight="1">
      <c r="A51" s="78"/>
      <c r="B51" s="103"/>
      <c r="C51" s="79"/>
      <c r="D51" s="231"/>
      <c r="E51" s="80"/>
      <c r="F51" s="85">
        <f t="shared" si="0"/>
        <v>-6502.5399999999981</v>
      </c>
    </row>
    <row r="52" spans="1:6" ht="16.5" customHeight="1">
      <c r="A52" s="78"/>
      <c r="B52" s="99"/>
      <c r="C52" s="79"/>
      <c r="D52" s="231"/>
      <c r="E52" s="80"/>
      <c r="F52" s="85">
        <f t="shared" si="0"/>
        <v>-6502.5399999999981</v>
      </c>
    </row>
    <row r="53" spans="1:6" ht="16.5" customHeight="1">
      <c r="A53" s="78"/>
      <c r="B53" s="103"/>
      <c r="C53" s="79"/>
      <c r="D53" s="231"/>
      <c r="E53" s="80"/>
      <c r="F53" s="85">
        <f t="shared" si="0"/>
        <v>-6502.5399999999981</v>
      </c>
    </row>
    <row r="54" spans="1:6" ht="16.5" customHeight="1">
      <c r="A54" s="78"/>
      <c r="B54" s="103"/>
      <c r="C54" s="79"/>
      <c r="D54" s="231"/>
      <c r="E54" s="80"/>
      <c r="F54" s="85">
        <f t="shared" si="0"/>
        <v>-6502.5399999999981</v>
      </c>
    </row>
    <row r="55" spans="1:6" ht="16.5" customHeight="1">
      <c r="A55" s="78"/>
      <c r="B55" s="103"/>
      <c r="C55" s="79"/>
      <c r="D55" s="231"/>
      <c r="E55" s="80"/>
      <c r="F55" s="85">
        <f t="shared" si="0"/>
        <v>-6502.5399999999981</v>
      </c>
    </row>
    <row r="56" spans="1:6" ht="16.5" customHeight="1">
      <c r="A56" s="78"/>
      <c r="B56" s="99"/>
      <c r="C56" s="79"/>
      <c r="D56" s="80"/>
      <c r="E56" s="80"/>
      <c r="F56" s="85">
        <f t="shared" si="0"/>
        <v>-6502.5399999999981</v>
      </c>
    </row>
    <row r="57" spans="1:6" ht="16.5" customHeight="1">
      <c r="A57" s="78"/>
      <c r="B57" s="118"/>
      <c r="C57" s="79"/>
      <c r="D57" s="80"/>
      <c r="E57" s="80"/>
      <c r="F57" s="85">
        <f t="shared" si="0"/>
        <v>-6502.5399999999981</v>
      </c>
    </row>
    <row r="58" spans="1:6" ht="16.5" customHeight="1">
      <c r="A58" s="78"/>
      <c r="B58" s="118"/>
      <c r="C58" s="79"/>
      <c r="D58" s="80"/>
      <c r="E58" s="80"/>
      <c r="F58" s="85">
        <f t="shared" si="0"/>
        <v>-6502.5399999999981</v>
      </c>
    </row>
    <row r="59" spans="1:6" ht="16.5" customHeight="1">
      <c r="A59" s="78"/>
      <c r="B59" s="118"/>
      <c r="C59" s="79"/>
      <c r="D59" s="80"/>
      <c r="E59" s="80"/>
      <c r="F59" s="85">
        <f t="shared" si="0"/>
        <v>-6502.5399999999981</v>
      </c>
    </row>
    <row r="60" spans="1:6" ht="16.5" customHeight="1">
      <c r="A60" s="78"/>
      <c r="B60" s="118"/>
      <c r="C60" s="79"/>
      <c r="D60" s="80"/>
      <c r="E60" s="80"/>
      <c r="F60" s="85">
        <f t="shared" si="0"/>
        <v>-6502.5399999999981</v>
      </c>
    </row>
    <row r="61" spans="1:6" ht="16.5" customHeight="1">
      <c r="A61" s="78"/>
      <c r="B61" s="118"/>
      <c r="C61" s="79"/>
      <c r="D61" s="80"/>
      <c r="E61" s="80"/>
      <c r="F61" s="85">
        <f t="shared" si="0"/>
        <v>-6502.5399999999981</v>
      </c>
    </row>
    <row r="62" spans="1:6" ht="16.5" customHeight="1">
      <c r="A62" s="78"/>
      <c r="B62" s="99"/>
      <c r="C62" s="79"/>
      <c r="D62" s="80"/>
      <c r="E62" s="80"/>
      <c r="F62" s="85">
        <f t="shared" si="0"/>
        <v>-6502.5399999999981</v>
      </c>
    </row>
    <row r="63" spans="1:6" ht="16.5" customHeight="1">
      <c r="A63" s="78"/>
      <c r="B63" s="124"/>
      <c r="C63" s="79"/>
      <c r="D63" s="92"/>
      <c r="E63" s="80"/>
      <c r="F63" s="85">
        <f t="shared" si="0"/>
        <v>-6502.5399999999981</v>
      </c>
    </row>
    <row r="64" spans="1:6" ht="16.5" customHeight="1">
      <c r="A64" s="78"/>
      <c r="B64" s="125"/>
      <c r="C64" s="79"/>
      <c r="D64" s="92"/>
      <c r="E64" s="80"/>
      <c r="F64" s="85">
        <f t="shared" si="0"/>
        <v>-6502.5399999999981</v>
      </c>
    </row>
    <row r="65" spans="1:6" ht="16.5" customHeight="1">
      <c r="A65" s="215" t="s">
        <v>50</v>
      </c>
      <c r="B65" s="216"/>
      <c r="C65" s="217"/>
      <c r="D65" s="86">
        <f>SUM(D5:D64)</f>
        <v>6502.5399999999981</v>
      </c>
      <c r="E65" s="86">
        <f>SUM(E5:E64)</f>
        <v>0</v>
      </c>
      <c r="F65" s="85"/>
    </row>
    <row r="66" spans="1:6" ht="16.5" customHeight="1">
      <c r="A66" s="221" t="s">
        <v>56</v>
      </c>
      <c r="B66" s="222"/>
      <c r="C66" s="223"/>
      <c r="D66" s="218">
        <f>SUM(E65-D65)</f>
        <v>-6502.5399999999981</v>
      </c>
      <c r="E66" s="219"/>
      <c r="F66" s="220"/>
    </row>
  </sheetData>
  <sheetProtection selectLockedCells="1"/>
  <mergeCells count="5">
    <mergeCell ref="A1:F1"/>
    <mergeCell ref="A4:E4"/>
    <mergeCell ref="A65:C65"/>
    <mergeCell ref="A66:C66"/>
    <mergeCell ref="D66:F66"/>
  </mergeCells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view="pageBreakPreview" zoomScale="130" zoomScaleNormal="100" zoomScaleSheetLayoutView="130" workbookViewId="0">
      <selection activeCell="D6" sqref="D6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10" t="s">
        <v>46</v>
      </c>
      <c r="B1" s="210"/>
      <c r="C1" s="211"/>
      <c r="D1" s="211"/>
      <c r="E1" s="211"/>
      <c r="F1" s="211"/>
    </row>
    <row r="2" spans="1:8" ht="14" thickBot="1">
      <c r="A2"/>
      <c r="B2"/>
      <c r="C2"/>
      <c r="D2"/>
      <c r="E2"/>
      <c r="F2"/>
    </row>
    <row r="3" spans="1:8" ht="16.5" customHeight="1" thickBot="1">
      <c r="A3" s="82" t="s">
        <v>1</v>
      </c>
      <c r="B3" s="82" t="s">
        <v>2</v>
      </c>
      <c r="C3" s="82" t="s">
        <v>48</v>
      </c>
      <c r="D3" s="83" t="s">
        <v>5</v>
      </c>
      <c r="E3" s="83" t="s">
        <v>3</v>
      </c>
      <c r="F3" s="83" t="s">
        <v>4</v>
      </c>
      <c r="H3" s="77"/>
    </row>
    <row r="4" spans="1:8" ht="16.5" customHeight="1">
      <c r="A4" s="224"/>
      <c r="B4" s="225"/>
      <c r="C4" s="225"/>
      <c r="D4" s="225"/>
      <c r="E4" s="226"/>
      <c r="F4" s="87"/>
      <c r="H4" s="77"/>
    </row>
    <row r="5" spans="1:8" ht="16.5" customHeight="1">
      <c r="A5" s="78">
        <v>44879</v>
      </c>
      <c r="B5" s="78" t="s">
        <v>99</v>
      </c>
      <c r="C5" s="79"/>
      <c r="D5" s="80">
        <v>119</v>
      </c>
      <c r="E5" s="80"/>
      <c r="F5" s="85">
        <f>F4-D5+E5</f>
        <v>-119</v>
      </c>
    </row>
    <row r="6" spans="1:8" ht="16.5" customHeight="1">
      <c r="A6" s="78">
        <v>45126</v>
      </c>
      <c r="B6" s="81" t="s">
        <v>165</v>
      </c>
      <c r="C6" s="79"/>
      <c r="D6" s="80">
        <v>219.6</v>
      </c>
      <c r="E6" s="80"/>
      <c r="F6" s="85">
        <f t="shared" ref="F6:F25" si="0">F5-D6+E6</f>
        <v>-338.6</v>
      </c>
    </row>
    <row r="7" spans="1:8" ht="16.5" customHeight="1">
      <c r="A7" s="78"/>
      <c r="B7" s="78"/>
      <c r="C7" s="79"/>
      <c r="D7" s="80"/>
      <c r="E7" s="80"/>
      <c r="F7" s="85">
        <f t="shared" si="0"/>
        <v>-338.6</v>
      </c>
    </row>
    <row r="8" spans="1:8" ht="16.5" customHeight="1">
      <c r="A8" s="78"/>
      <c r="B8" s="78"/>
      <c r="C8" s="79"/>
      <c r="D8" s="80"/>
      <c r="E8" s="80"/>
      <c r="F8" s="85">
        <f t="shared" si="0"/>
        <v>-338.6</v>
      </c>
    </row>
    <row r="9" spans="1:8" ht="16.5" customHeight="1">
      <c r="A9" s="78"/>
      <c r="B9" s="78"/>
      <c r="C9" s="79"/>
      <c r="D9" s="80"/>
      <c r="E9" s="80"/>
      <c r="F9" s="85">
        <f t="shared" si="0"/>
        <v>-338.6</v>
      </c>
    </row>
    <row r="10" spans="1:8" ht="16.5" customHeight="1">
      <c r="A10" s="78"/>
      <c r="B10" s="78"/>
      <c r="C10" s="79"/>
      <c r="D10" s="80"/>
      <c r="E10" s="80"/>
      <c r="F10" s="85">
        <f t="shared" si="0"/>
        <v>-338.6</v>
      </c>
    </row>
    <row r="11" spans="1:8" ht="16.5" customHeight="1">
      <c r="A11" s="78"/>
      <c r="B11" s="78"/>
      <c r="C11" s="79"/>
      <c r="D11" s="80"/>
      <c r="E11" s="80"/>
      <c r="F11" s="85">
        <f t="shared" si="0"/>
        <v>-338.6</v>
      </c>
    </row>
    <row r="12" spans="1:8" ht="16.5" customHeight="1">
      <c r="A12" s="78"/>
      <c r="B12" s="78"/>
      <c r="C12" s="79"/>
      <c r="D12" s="80"/>
      <c r="E12" s="80"/>
      <c r="F12" s="85">
        <f t="shared" si="0"/>
        <v>-338.6</v>
      </c>
    </row>
    <row r="13" spans="1:8" ht="16.5" customHeight="1">
      <c r="A13" s="78"/>
      <c r="B13" s="78"/>
      <c r="C13" s="79"/>
      <c r="D13" s="80"/>
      <c r="E13" s="80"/>
      <c r="F13" s="85">
        <f t="shared" si="0"/>
        <v>-338.6</v>
      </c>
    </row>
    <row r="14" spans="1:8" ht="16.5" customHeight="1">
      <c r="A14" s="78"/>
      <c r="B14" s="78"/>
      <c r="C14" s="79"/>
      <c r="D14" s="80"/>
      <c r="E14" s="80"/>
      <c r="F14" s="85">
        <f t="shared" si="0"/>
        <v>-338.6</v>
      </c>
    </row>
    <row r="15" spans="1:8" ht="16.5" customHeight="1">
      <c r="A15" s="78"/>
      <c r="B15" s="78"/>
      <c r="C15" s="79"/>
      <c r="D15" s="80"/>
      <c r="E15" s="80"/>
      <c r="F15" s="85">
        <f t="shared" si="0"/>
        <v>-338.6</v>
      </c>
    </row>
    <row r="16" spans="1:8" ht="16.5" customHeight="1">
      <c r="A16" s="78"/>
      <c r="B16" s="78"/>
      <c r="C16" s="79"/>
      <c r="D16" s="80"/>
      <c r="E16" s="80"/>
      <c r="F16" s="85">
        <f t="shared" si="0"/>
        <v>-338.6</v>
      </c>
    </row>
    <row r="17" spans="1:6" ht="16.5" customHeight="1">
      <c r="A17" s="78"/>
      <c r="B17" s="78"/>
      <c r="C17" s="79"/>
      <c r="D17" s="80"/>
      <c r="E17" s="80"/>
      <c r="F17" s="85">
        <f t="shared" si="0"/>
        <v>-338.6</v>
      </c>
    </row>
    <row r="18" spans="1:6" ht="16.5" customHeight="1">
      <c r="A18" s="78"/>
      <c r="B18" s="78"/>
      <c r="C18" s="79"/>
      <c r="D18" s="80"/>
      <c r="E18" s="80"/>
      <c r="F18" s="85">
        <f t="shared" si="0"/>
        <v>-338.6</v>
      </c>
    </row>
    <row r="19" spans="1:6" ht="16.5" customHeight="1">
      <c r="A19" s="78"/>
      <c r="B19" s="78"/>
      <c r="C19" s="79"/>
      <c r="D19" s="80"/>
      <c r="E19" s="80"/>
      <c r="F19" s="85">
        <f t="shared" si="0"/>
        <v>-338.6</v>
      </c>
    </row>
    <row r="20" spans="1:6" ht="16.5" customHeight="1">
      <c r="A20" s="78"/>
      <c r="B20" s="78"/>
      <c r="C20" s="79"/>
      <c r="D20" s="80"/>
      <c r="E20" s="80"/>
      <c r="F20" s="85">
        <f t="shared" si="0"/>
        <v>-338.6</v>
      </c>
    </row>
    <row r="21" spans="1:6" ht="16.5" customHeight="1">
      <c r="A21" s="78"/>
      <c r="B21" s="78"/>
      <c r="C21" s="79"/>
      <c r="D21" s="80"/>
      <c r="E21" s="80"/>
      <c r="F21" s="85">
        <f t="shared" si="0"/>
        <v>-338.6</v>
      </c>
    </row>
    <row r="22" spans="1:6" ht="16.5" customHeight="1">
      <c r="A22" s="78"/>
      <c r="B22" s="78"/>
      <c r="C22" s="79"/>
      <c r="D22" s="80"/>
      <c r="E22" s="80"/>
      <c r="F22" s="85">
        <f t="shared" si="0"/>
        <v>-338.6</v>
      </c>
    </row>
    <row r="23" spans="1:6" ht="16.5" customHeight="1">
      <c r="A23" s="78"/>
      <c r="B23" s="78"/>
      <c r="C23" s="79"/>
      <c r="D23" s="80"/>
      <c r="E23" s="80"/>
      <c r="F23" s="85">
        <f t="shared" si="0"/>
        <v>-338.6</v>
      </c>
    </row>
    <row r="24" spans="1:6" ht="16.5" customHeight="1">
      <c r="A24" s="81"/>
      <c r="B24" s="81"/>
      <c r="C24" s="79"/>
      <c r="D24" s="80"/>
      <c r="E24" s="80"/>
      <c r="F24" s="85">
        <f t="shared" si="0"/>
        <v>-338.6</v>
      </c>
    </row>
    <row r="25" spans="1:6" ht="16.5" customHeight="1">
      <c r="A25" s="81"/>
      <c r="B25" s="81"/>
      <c r="C25" s="79"/>
      <c r="D25" s="80"/>
      <c r="E25" s="80"/>
      <c r="F25" s="85">
        <f t="shared" si="0"/>
        <v>-338.6</v>
      </c>
    </row>
    <row r="26" spans="1:6" ht="16.5" customHeight="1">
      <c r="A26" s="81"/>
      <c r="B26" s="81"/>
      <c r="C26" s="79"/>
      <c r="D26" s="80"/>
      <c r="E26" s="80"/>
      <c r="F26" s="85">
        <f>F25-D26+E26</f>
        <v>-338.6</v>
      </c>
    </row>
    <row r="27" spans="1:6" ht="16.5" customHeight="1">
      <c r="A27" s="81"/>
      <c r="B27" s="81"/>
      <c r="C27" s="79"/>
      <c r="D27" s="80"/>
      <c r="E27" s="80"/>
      <c r="F27" s="85">
        <f>F26-D27+E27</f>
        <v>-338.6</v>
      </c>
    </row>
    <row r="28" spans="1:6" ht="16.5" customHeight="1">
      <c r="A28" s="81"/>
      <c r="B28" s="81"/>
      <c r="C28" s="79"/>
      <c r="D28" s="80"/>
      <c r="E28" s="80"/>
      <c r="F28" s="85">
        <f t="shared" ref="F28:F46" si="1">F27-D28+E28</f>
        <v>-338.6</v>
      </c>
    </row>
    <row r="29" spans="1:6" ht="16.5" customHeight="1">
      <c r="A29" s="81"/>
      <c r="B29" s="81"/>
      <c r="C29" s="79"/>
      <c r="D29" s="80"/>
      <c r="E29" s="80"/>
      <c r="F29" s="85">
        <f t="shared" si="1"/>
        <v>-338.6</v>
      </c>
    </row>
    <row r="30" spans="1:6" ht="16.5" customHeight="1">
      <c r="A30" s="81"/>
      <c r="B30" s="81"/>
      <c r="C30" s="79"/>
      <c r="D30" s="80"/>
      <c r="E30" s="80"/>
      <c r="F30" s="85">
        <f t="shared" si="1"/>
        <v>-338.6</v>
      </c>
    </row>
    <row r="31" spans="1:6" ht="16.5" customHeight="1">
      <c r="A31" s="81"/>
      <c r="B31" s="81"/>
      <c r="C31" s="79"/>
      <c r="D31" s="80"/>
      <c r="E31" s="80"/>
      <c r="F31" s="85">
        <f t="shared" si="1"/>
        <v>-338.6</v>
      </c>
    </row>
    <row r="32" spans="1:6" ht="16.5" customHeight="1">
      <c r="A32" s="81"/>
      <c r="B32" s="81"/>
      <c r="C32" s="79"/>
      <c r="D32" s="80"/>
      <c r="E32" s="80"/>
      <c r="F32" s="85">
        <f t="shared" si="1"/>
        <v>-338.6</v>
      </c>
    </row>
    <row r="33" spans="1:6" ht="16.5" customHeight="1">
      <c r="A33" s="81"/>
      <c r="B33" s="81"/>
      <c r="C33" s="79"/>
      <c r="D33" s="80"/>
      <c r="E33" s="80"/>
      <c r="F33" s="85">
        <f t="shared" si="1"/>
        <v>-338.6</v>
      </c>
    </row>
    <row r="34" spans="1:6" ht="16.5" customHeight="1">
      <c r="A34" s="81"/>
      <c r="B34" s="81"/>
      <c r="C34" s="79"/>
      <c r="D34" s="80"/>
      <c r="E34" s="80"/>
      <c r="F34" s="85">
        <f t="shared" si="1"/>
        <v>-338.6</v>
      </c>
    </row>
    <row r="35" spans="1:6" ht="16.5" customHeight="1">
      <c r="A35" s="81"/>
      <c r="B35" s="81"/>
      <c r="C35" s="79"/>
      <c r="D35" s="80"/>
      <c r="E35" s="80"/>
      <c r="F35" s="85">
        <f t="shared" si="1"/>
        <v>-338.6</v>
      </c>
    </row>
    <row r="36" spans="1:6" ht="16.5" customHeight="1">
      <c r="A36" s="81"/>
      <c r="B36" s="81"/>
      <c r="C36" s="79"/>
      <c r="D36" s="80"/>
      <c r="E36" s="80"/>
      <c r="F36" s="85">
        <f t="shared" si="1"/>
        <v>-338.6</v>
      </c>
    </row>
    <row r="37" spans="1:6" ht="16.5" customHeight="1">
      <c r="A37" s="81"/>
      <c r="B37" s="81"/>
      <c r="C37" s="79"/>
      <c r="D37" s="80"/>
      <c r="E37" s="80"/>
      <c r="F37" s="85">
        <f t="shared" si="1"/>
        <v>-338.6</v>
      </c>
    </row>
    <row r="38" spans="1:6" ht="16.5" customHeight="1">
      <c r="A38" s="81"/>
      <c r="B38" s="81"/>
      <c r="C38" s="79"/>
      <c r="D38" s="80"/>
      <c r="E38" s="80"/>
      <c r="F38" s="85">
        <f t="shared" si="1"/>
        <v>-338.6</v>
      </c>
    </row>
    <row r="39" spans="1:6" ht="16.5" customHeight="1">
      <c r="A39" s="81"/>
      <c r="B39" s="81"/>
      <c r="C39" s="79"/>
      <c r="D39" s="80"/>
      <c r="E39" s="80"/>
      <c r="F39" s="85">
        <f t="shared" si="1"/>
        <v>-338.6</v>
      </c>
    </row>
    <row r="40" spans="1:6" ht="16.5" customHeight="1">
      <c r="A40" s="81"/>
      <c r="B40" s="81"/>
      <c r="C40" s="79"/>
      <c r="D40" s="80"/>
      <c r="E40" s="80"/>
      <c r="F40" s="85">
        <f t="shared" si="1"/>
        <v>-338.6</v>
      </c>
    </row>
    <row r="41" spans="1:6" ht="16.5" customHeight="1">
      <c r="A41" s="81"/>
      <c r="B41" s="81"/>
      <c r="C41" s="79"/>
      <c r="D41" s="80"/>
      <c r="E41" s="80"/>
      <c r="F41" s="85">
        <f t="shared" si="1"/>
        <v>-338.6</v>
      </c>
    </row>
    <row r="42" spans="1:6" ht="16.5" customHeight="1">
      <c r="A42" s="81"/>
      <c r="B42" s="81"/>
      <c r="C42" s="79"/>
      <c r="D42" s="80"/>
      <c r="E42" s="80"/>
      <c r="F42" s="85">
        <f t="shared" si="1"/>
        <v>-338.6</v>
      </c>
    </row>
    <row r="43" spans="1:6" ht="16.5" customHeight="1">
      <c r="A43" s="81"/>
      <c r="B43" s="81"/>
      <c r="C43" s="79"/>
      <c r="D43" s="80"/>
      <c r="E43" s="80"/>
      <c r="F43" s="85">
        <f t="shared" si="1"/>
        <v>-338.6</v>
      </c>
    </row>
    <row r="44" spans="1:6" ht="16.5" customHeight="1">
      <c r="A44" s="81"/>
      <c r="B44" s="81"/>
      <c r="C44" s="79"/>
      <c r="D44" s="80"/>
      <c r="E44" s="80"/>
      <c r="F44" s="85">
        <f t="shared" si="1"/>
        <v>-338.6</v>
      </c>
    </row>
    <row r="45" spans="1:6" ht="16.5" customHeight="1">
      <c r="A45" s="81"/>
      <c r="B45" s="81"/>
      <c r="C45" s="79"/>
      <c r="D45" s="80"/>
      <c r="E45" s="80"/>
      <c r="F45" s="85">
        <f t="shared" si="1"/>
        <v>-338.6</v>
      </c>
    </row>
    <row r="46" spans="1:6" ht="16.5" customHeight="1">
      <c r="A46" s="81"/>
      <c r="B46" s="81"/>
      <c r="C46" s="79"/>
      <c r="D46" s="80"/>
      <c r="E46" s="80"/>
      <c r="F46" s="85">
        <f t="shared" si="1"/>
        <v>-338.6</v>
      </c>
    </row>
    <row r="47" spans="1:6" ht="16.5" customHeight="1">
      <c r="A47" s="215" t="s">
        <v>50</v>
      </c>
      <c r="B47" s="216"/>
      <c r="C47" s="217"/>
      <c r="D47" s="86">
        <f>SUM(D5:D46)</f>
        <v>338.6</v>
      </c>
      <c r="E47" s="86">
        <f>SUM(E5:E46)</f>
        <v>0</v>
      </c>
      <c r="F47" s="85"/>
    </row>
    <row r="48" spans="1:6" ht="16.5" customHeight="1">
      <c r="A48" s="221" t="s">
        <v>58</v>
      </c>
      <c r="B48" s="222"/>
      <c r="C48" s="223"/>
      <c r="D48" s="218">
        <f>SUM(E47-D47)</f>
        <v>-338.6</v>
      </c>
      <c r="E48" s="219"/>
      <c r="F48" s="220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9"/>
  <sheetViews>
    <sheetView view="pageBreakPreview" zoomScale="130" zoomScaleNormal="100" zoomScaleSheetLayoutView="130" workbookViewId="0">
      <selection activeCell="B30" sqref="B30"/>
    </sheetView>
  </sheetViews>
  <sheetFormatPr baseColWidth="10" defaultRowHeight="13"/>
  <cols>
    <col min="1" max="1" width="13.33203125" style="16" customWidth="1"/>
    <col min="2" max="2" width="43" style="16" customWidth="1"/>
    <col min="3" max="4" width="11.5" style="88" customWidth="1"/>
    <col min="5" max="5" width="12.83203125" style="88" customWidth="1"/>
    <col min="6" max="16384" width="10.83203125" style="16"/>
  </cols>
  <sheetData>
    <row r="1" spans="1:5" ht="8.25" customHeight="1"/>
    <row r="2" spans="1:5" ht="32.25" customHeight="1">
      <c r="A2" s="227" t="s">
        <v>70</v>
      </c>
      <c r="B2" s="227"/>
      <c r="C2" s="227"/>
      <c r="D2" s="227"/>
      <c r="E2" s="227"/>
    </row>
    <row r="3" spans="1:5" ht="14" thickBot="1">
      <c r="A3"/>
      <c r="B3" s="93"/>
      <c r="C3" s="94"/>
      <c r="D3" s="94"/>
      <c r="E3" s="94"/>
    </row>
    <row r="4" spans="1:5" s="89" customFormat="1" ht="18" customHeight="1" thickBot="1">
      <c r="A4" s="95" t="s">
        <v>6</v>
      </c>
      <c r="B4" s="95" t="s">
        <v>7</v>
      </c>
      <c r="C4" s="96" t="s">
        <v>8</v>
      </c>
      <c r="D4" s="96" t="s">
        <v>9</v>
      </c>
      <c r="E4" s="96" t="s">
        <v>10</v>
      </c>
    </row>
    <row r="5" spans="1:5">
      <c r="A5" s="228" t="s">
        <v>69</v>
      </c>
      <c r="B5" s="229"/>
      <c r="C5" s="229"/>
      <c r="D5" s="230"/>
      <c r="E5" s="92">
        <v>208.79</v>
      </c>
    </row>
    <row r="6" spans="1:5">
      <c r="A6" s="78">
        <v>44819</v>
      </c>
      <c r="B6" s="105" t="s">
        <v>73</v>
      </c>
      <c r="C6" s="231">
        <v>14.99</v>
      </c>
      <c r="D6" s="231"/>
      <c r="E6" s="85">
        <f>E5+D6-C6</f>
        <v>193.79999999999998</v>
      </c>
    </row>
    <row r="7" spans="1:5">
      <c r="A7" s="127">
        <v>44825</v>
      </c>
      <c r="B7" s="127" t="s">
        <v>85</v>
      </c>
      <c r="C7" s="232"/>
      <c r="D7" s="231"/>
      <c r="E7" s="85">
        <f t="shared" ref="E7:E22" si="0">E6+D7-C7</f>
        <v>193.79999999999998</v>
      </c>
    </row>
    <row r="8" spans="1:5">
      <c r="A8" s="78">
        <v>44837</v>
      </c>
      <c r="B8" s="99" t="s">
        <v>74</v>
      </c>
      <c r="C8" s="231"/>
      <c r="D8" s="231">
        <v>90</v>
      </c>
      <c r="E8" s="85">
        <f t="shared" si="0"/>
        <v>283.79999999999995</v>
      </c>
    </row>
    <row r="9" spans="1:5">
      <c r="A9" s="78">
        <v>44838</v>
      </c>
      <c r="B9" s="99" t="s">
        <v>75</v>
      </c>
      <c r="C9" s="231"/>
      <c r="D9" s="231">
        <v>480</v>
      </c>
      <c r="E9" s="85">
        <f t="shared" si="0"/>
        <v>763.8</v>
      </c>
    </row>
    <row r="10" spans="1:5">
      <c r="A10" s="78">
        <v>44838</v>
      </c>
      <c r="B10" s="99" t="s">
        <v>76</v>
      </c>
      <c r="C10" s="231"/>
      <c r="D10" s="231">
        <v>250</v>
      </c>
      <c r="E10" s="85">
        <f t="shared" si="0"/>
        <v>1013.8</v>
      </c>
    </row>
    <row r="11" spans="1:5">
      <c r="A11" s="78">
        <v>44851</v>
      </c>
      <c r="B11" s="104" t="s">
        <v>77</v>
      </c>
      <c r="C11" s="231">
        <v>308</v>
      </c>
      <c r="D11" s="231"/>
      <c r="E11" s="85">
        <f t="shared" si="0"/>
        <v>705.8</v>
      </c>
    </row>
    <row r="12" spans="1:5">
      <c r="A12" s="78">
        <v>44851</v>
      </c>
      <c r="B12" s="99" t="s">
        <v>78</v>
      </c>
      <c r="C12" s="231">
        <v>204.88</v>
      </c>
      <c r="D12" s="231"/>
      <c r="E12" s="85">
        <f t="shared" si="0"/>
        <v>500.91999999999996</v>
      </c>
    </row>
    <row r="13" spans="1:5">
      <c r="A13" s="78">
        <v>44851</v>
      </c>
      <c r="B13" s="99" t="s">
        <v>79</v>
      </c>
      <c r="C13" s="231">
        <v>192</v>
      </c>
      <c r="D13" s="231"/>
      <c r="E13" s="85">
        <f t="shared" si="0"/>
        <v>308.91999999999996</v>
      </c>
    </row>
    <row r="14" spans="1:5">
      <c r="A14" s="78">
        <v>44851</v>
      </c>
      <c r="B14" s="105" t="s">
        <v>80</v>
      </c>
      <c r="C14" s="231">
        <v>120</v>
      </c>
      <c r="D14" s="231"/>
      <c r="E14" s="85">
        <f t="shared" si="0"/>
        <v>188.91999999999996</v>
      </c>
    </row>
    <row r="15" spans="1:5">
      <c r="A15" s="78">
        <v>44851</v>
      </c>
      <c r="B15" s="99" t="s">
        <v>81</v>
      </c>
      <c r="C15" s="231">
        <v>100</v>
      </c>
      <c r="D15" s="231"/>
      <c r="E15" s="85">
        <f t="shared" si="0"/>
        <v>88.919999999999959</v>
      </c>
    </row>
    <row r="16" spans="1:5">
      <c r="A16" s="78">
        <v>44851</v>
      </c>
      <c r="B16" s="105" t="s">
        <v>73</v>
      </c>
      <c r="C16" s="231">
        <v>14.99</v>
      </c>
      <c r="D16" s="231"/>
      <c r="E16" s="85">
        <f t="shared" si="0"/>
        <v>73.929999999999964</v>
      </c>
    </row>
    <row r="17" spans="1:5">
      <c r="A17" s="78">
        <v>44851</v>
      </c>
      <c r="B17" s="99" t="s">
        <v>82</v>
      </c>
      <c r="C17" s="231"/>
      <c r="D17" s="231">
        <v>2000</v>
      </c>
      <c r="E17" s="85">
        <f t="shared" si="0"/>
        <v>2073.9299999999998</v>
      </c>
    </row>
    <row r="18" spans="1:5">
      <c r="A18" s="78">
        <v>44851</v>
      </c>
      <c r="B18" s="99" t="s">
        <v>83</v>
      </c>
      <c r="C18" s="231"/>
      <c r="D18" s="231">
        <v>480</v>
      </c>
      <c r="E18" s="85">
        <f t="shared" si="0"/>
        <v>2553.9299999999998</v>
      </c>
    </row>
    <row r="19" spans="1:5">
      <c r="A19" s="99">
        <v>44851</v>
      </c>
      <c r="B19" s="119" t="s">
        <v>84</v>
      </c>
      <c r="C19" s="231"/>
      <c r="D19" s="231">
        <v>106.48</v>
      </c>
      <c r="E19" s="85">
        <f t="shared" si="0"/>
        <v>2660.41</v>
      </c>
    </row>
    <row r="20" spans="1:5">
      <c r="A20" s="78">
        <v>44858</v>
      </c>
      <c r="B20" s="99" t="s">
        <v>86</v>
      </c>
      <c r="C20" s="231"/>
      <c r="D20" s="231">
        <v>210</v>
      </c>
      <c r="E20" s="85">
        <f t="shared" si="0"/>
        <v>2870.41</v>
      </c>
    </row>
    <row r="21" spans="1:5">
      <c r="A21" s="78">
        <v>44859</v>
      </c>
      <c r="B21" s="99" t="s">
        <v>87</v>
      </c>
      <c r="C21" s="231"/>
      <c r="D21" s="231">
        <v>300</v>
      </c>
      <c r="E21" s="85">
        <f t="shared" si="0"/>
        <v>3170.41</v>
      </c>
    </row>
    <row r="22" spans="1:5">
      <c r="A22" s="78">
        <v>44865</v>
      </c>
      <c r="B22" s="99" t="s">
        <v>88</v>
      </c>
      <c r="C22" s="231">
        <v>297.2</v>
      </c>
      <c r="D22" s="231"/>
      <c r="E22" s="85">
        <f t="shared" si="0"/>
        <v>2873.21</v>
      </c>
    </row>
    <row r="23" spans="1:5">
      <c r="A23" s="78">
        <v>44866</v>
      </c>
      <c r="B23" s="78" t="s">
        <v>94</v>
      </c>
      <c r="C23" s="231"/>
      <c r="D23" s="231">
        <v>65</v>
      </c>
      <c r="E23" s="85">
        <f t="shared" ref="E23:E70" si="1">E22+D23-C23</f>
        <v>2938.21</v>
      </c>
    </row>
    <row r="24" spans="1:5">
      <c r="A24" s="129">
        <v>44867</v>
      </c>
      <c r="B24" s="130" t="s">
        <v>90</v>
      </c>
      <c r="C24" s="231">
        <v>1170</v>
      </c>
      <c r="D24" s="233"/>
      <c r="E24" s="85">
        <f t="shared" si="1"/>
        <v>1768.21</v>
      </c>
    </row>
    <row r="25" spans="1:5">
      <c r="A25" s="78">
        <v>44867</v>
      </c>
      <c r="B25" s="103" t="s">
        <v>95</v>
      </c>
      <c r="C25" s="231">
        <v>221</v>
      </c>
      <c r="D25" s="231"/>
      <c r="E25" s="85">
        <f t="shared" si="1"/>
        <v>1547.21</v>
      </c>
    </row>
    <row r="26" spans="1:5">
      <c r="A26" s="118">
        <v>44867</v>
      </c>
      <c r="B26" s="122" t="s">
        <v>91</v>
      </c>
      <c r="C26" s="233">
        <v>40</v>
      </c>
      <c r="D26" s="233"/>
      <c r="E26" s="85">
        <f t="shared" si="1"/>
        <v>1507.21</v>
      </c>
    </row>
    <row r="27" spans="1:5">
      <c r="A27" s="118">
        <v>44867</v>
      </c>
      <c r="B27" s="118" t="s">
        <v>92</v>
      </c>
      <c r="C27" s="233">
        <v>112.37</v>
      </c>
      <c r="D27" s="233"/>
      <c r="E27" s="85">
        <f t="shared" si="1"/>
        <v>1394.8400000000001</v>
      </c>
    </row>
    <row r="28" spans="1:5">
      <c r="A28" s="118">
        <v>44867</v>
      </c>
      <c r="B28" s="131" t="s">
        <v>93</v>
      </c>
      <c r="C28" s="233">
        <v>116.34</v>
      </c>
      <c r="D28" s="233"/>
      <c r="E28" s="85">
        <f t="shared" si="1"/>
        <v>1278.5000000000002</v>
      </c>
    </row>
    <row r="29" spans="1:5">
      <c r="A29" s="78">
        <v>44873</v>
      </c>
      <c r="B29" s="99" t="s">
        <v>97</v>
      </c>
      <c r="C29" s="231">
        <v>405</v>
      </c>
      <c r="D29" s="231"/>
      <c r="E29" s="85">
        <f t="shared" si="1"/>
        <v>873.50000000000023</v>
      </c>
    </row>
    <row r="30" spans="1:5">
      <c r="A30" s="118">
        <v>44873</v>
      </c>
      <c r="B30" s="118" t="s">
        <v>89</v>
      </c>
      <c r="C30" s="231"/>
      <c r="D30" s="231">
        <v>240</v>
      </c>
      <c r="E30" s="85">
        <f t="shared" si="1"/>
        <v>1113.5000000000002</v>
      </c>
    </row>
    <row r="31" spans="1:5">
      <c r="A31" s="106">
        <v>44879</v>
      </c>
      <c r="B31" s="108" t="s">
        <v>99</v>
      </c>
      <c r="C31" s="231">
        <v>119</v>
      </c>
      <c r="D31" s="231"/>
      <c r="E31" s="85">
        <f t="shared" si="1"/>
        <v>994.50000000000023</v>
      </c>
    </row>
    <row r="32" spans="1:5">
      <c r="A32" s="118">
        <v>44879</v>
      </c>
      <c r="B32" s="131" t="s">
        <v>98</v>
      </c>
      <c r="C32" s="246">
        <v>345</v>
      </c>
      <c r="D32" s="231"/>
      <c r="E32" s="85">
        <f t="shared" si="1"/>
        <v>649.50000000000023</v>
      </c>
    </row>
    <row r="33" spans="1:5">
      <c r="A33" s="78">
        <v>44880</v>
      </c>
      <c r="B33" s="105" t="s">
        <v>73</v>
      </c>
      <c r="C33" s="246">
        <v>14.99</v>
      </c>
      <c r="D33" s="231"/>
      <c r="E33" s="85">
        <f t="shared" si="1"/>
        <v>634.51000000000022</v>
      </c>
    </row>
    <row r="34" spans="1:5">
      <c r="A34" s="78">
        <v>44883</v>
      </c>
      <c r="B34" s="99" t="s">
        <v>100</v>
      </c>
      <c r="C34" s="246"/>
      <c r="D34" s="231">
        <v>3791.21</v>
      </c>
      <c r="E34" s="85">
        <f t="shared" si="1"/>
        <v>4425.72</v>
      </c>
    </row>
    <row r="35" spans="1:5">
      <c r="A35" s="78">
        <v>44888</v>
      </c>
      <c r="B35" s="99" t="s">
        <v>101</v>
      </c>
      <c r="C35" s="231">
        <v>554.4</v>
      </c>
      <c r="D35" s="231"/>
      <c r="E35" s="85">
        <f t="shared" si="1"/>
        <v>3871.32</v>
      </c>
    </row>
    <row r="36" spans="1:5">
      <c r="A36" s="127">
        <v>44890</v>
      </c>
      <c r="B36" s="127" t="s">
        <v>102</v>
      </c>
      <c r="C36" s="80"/>
      <c r="D36" s="80"/>
      <c r="E36" s="85">
        <f t="shared" si="1"/>
        <v>3871.32</v>
      </c>
    </row>
    <row r="37" spans="1:5">
      <c r="A37" s="78">
        <v>44896</v>
      </c>
      <c r="B37" s="99" t="s">
        <v>103</v>
      </c>
      <c r="C37" s="80"/>
      <c r="D37" s="80">
        <v>116</v>
      </c>
      <c r="E37" s="85">
        <f t="shared" si="1"/>
        <v>3987.32</v>
      </c>
    </row>
    <row r="38" spans="1:5">
      <c r="A38" s="78">
        <v>44896</v>
      </c>
      <c r="B38" s="99" t="s">
        <v>79</v>
      </c>
      <c r="C38" s="80">
        <v>116</v>
      </c>
      <c r="D38" s="80"/>
      <c r="E38" s="85">
        <f t="shared" si="1"/>
        <v>3871.32</v>
      </c>
    </row>
    <row r="39" spans="1:5">
      <c r="A39" s="78">
        <v>44897</v>
      </c>
      <c r="B39" s="99" t="s">
        <v>103</v>
      </c>
      <c r="C39" s="80"/>
      <c r="D39" s="80">
        <v>116</v>
      </c>
      <c r="E39" s="85">
        <f t="shared" si="1"/>
        <v>3987.32</v>
      </c>
    </row>
    <row r="40" spans="1:5">
      <c r="A40" s="106">
        <v>44902</v>
      </c>
      <c r="B40" s="118" t="s">
        <v>104</v>
      </c>
      <c r="C40" s="80">
        <v>250</v>
      </c>
      <c r="D40" s="80"/>
      <c r="E40" s="85">
        <f t="shared" si="1"/>
        <v>3737.32</v>
      </c>
    </row>
    <row r="41" spans="1:5">
      <c r="A41" s="106">
        <v>44902</v>
      </c>
      <c r="B41" s="131" t="s">
        <v>105</v>
      </c>
      <c r="C41" s="80">
        <v>165</v>
      </c>
      <c r="D41" s="101"/>
      <c r="E41" s="85">
        <f t="shared" si="1"/>
        <v>3572.32</v>
      </c>
    </row>
    <row r="42" spans="1:5">
      <c r="A42" s="118">
        <v>44902</v>
      </c>
      <c r="B42" s="131" t="s">
        <v>106</v>
      </c>
      <c r="C42" s="80">
        <v>36</v>
      </c>
      <c r="D42" s="80"/>
      <c r="E42" s="85">
        <f t="shared" si="1"/>
        <v>3536.32</v>
      </c>
    </row>
    <row r="43" spans="1:5">
      <c r="A43" s="78">
        <v>44910</v>
      </c>
      <c r="B43" s="131" t="s">
        <v>107</v>
      </c>
      <c r="C43" s="80">
        <v>253.77</v>
      </c>
      <c r="D43" s="80"/>
      <c r="E43" s="85">
        <f t="shared" si="1"/>
        <v>3282.55</v>
      </c>
    </row>
    <row r="44" spans="1:5">
      <c r="A44" s="78">
        <v>44910</v>
      </c>
      <c r="B44" s="131" t="s">
        <v>108</v>
      </c>
      <c r="C44" s="80">
        <v>204.88</v>
      </c>
      <c r="D44" s="80"/>
      <c r="E44" s="85">
        <f t="shared" si="1"/>
        <v>3077.67</v>
      </c>
    </row>
    <row r="45" spans="1:5">
      <c r="A45" s="78">
        <v>44910</v>
      </c>
      <c r="B45" s="105" t="s">
        <v>73</v>
      </c>
      <c r="C45" s="90">
        <v>14.99</v>
      </c>
      <c r="D45" s="80"/>
      <c r="E45" s="85">
        <f t="shared" si="1"/>
        <v>3062.6800000000003</v>
      </c>
    </row>
    <row r="46" spans="1:5">
      <c r="A46" s="78">
        <v>44923</v>
      </c>
      <c r="B46" s="99" t="s">
        <v>109</v>
      </c>
      <c r="C46" s="80">
        <v>204.88</v>
      </c>
      <c r="D46" s="80"/>
      <c r="E46" s="85">
        <f t="shared" si="1"/>
        <v>2857.8</v>
      </c>
    </row>
    <row r="47" spans="1:5">
      <c r="A47" s="118">
        <v>44928</v>
      </c>
      <c r="B47" s="99" t="s">
        <v>110</v>
      </c>
      <c r="C47" s="80"/>
      <c r="D47" s="80">
        <v>300</v>
      </c>
      <c r="E47" s="85">
        <f t="shared" si="1"/>
        <v>3157.8</v>
      </c>
    </row>
    <row r="48" spans="1:5">
      <c r="A48" s="78">
        <v>44935</v>
      </c>
      <c r="B48" s="99" t="s">
        <v>111</v>
      </c>
      <c r="C48" s="80">
        <v>72.2</v>
      </c>
      <c r="D48" s="80"/>
      <c r="E48" s="85">
        <f t="shared" si="1"/>
        <v>3085.6000000000004</v>
      </c>
    </row>
    <row r="49" spans="1:5">
      <c r="A49" s="78">
        <v>44942</v>
      </c>
      <c r="B49" s="105" t="s">
        <v>73</v>
      </c>
      <c r="C49" s="80">
        <v>14.99</v>
      </c>
      <c r="D49" s="80"/>
      <c r="E49" s="85">
        <f t="shared" si="1"/>
        <v>3070.6100000000006</v>
      </c>
    </row>
    <row r="50" spans="1:5">
      <c r="A50" s="78">
        <v>44943</v>
      </c>
      <c r="B50" s="99" t="s">
        <v>113</v>
      </c>
      <c r="C50" s="80"/>
      <c r="D50" s="80">
        <v>369.88</v>
      </c>
      <c r="E50" s="85">
        <f t="shared" si="1"/>
        <v>3440.4900000000007</v>
      </c>
    </row>
    <row r="51" spans="1:5">
      <c r="A51" s="78">
        <v>44946</v>
      </c>
      <c r="B51" s="81" t="s">
        <v>115</v>
      </c>
      <c r="C51" s="80">
        <v>900</v>
      </c>
      <c r="D51" s="80"/>
      <c r="E51" s="85">
        <f t="shared" si="1"/>
        <v>2540.4900000000007</v>
      </c>
    </row>
    <row r="52" spans="1:5">
      <c r="A52" s="78">
        <v>44946</v>
      </c>
      <c r="B52" s="78" t="s">
        <v>116</v>
      </c>
      <c r="C52" s="80"/>
      <c r="D52" s="80">
        <v>2000</v>
      </c>
      <c r="E52" s="85">
        <f t="shared" si="1"/>
        <v>4540.4900000000007</v>
      </c>
    </row>
    <row r="53" spans="1:5">
      <c r="A53" s="78">
        <v>44956</v>
      </c>
      <c r="B53" s="99" t="s">
        <v>117</v>
      </c>
      <c r="C53" s="80">
        <v>151.51</v>
      </c>
      <c r="D53" s="80"/>
      <c r="E53" s="85">
        <f t="shared" si="1"/>
        <v>4388.9800000000005</v>
      </c>
    </row>
    <row r="54" spans="1:5">
      <c r="A54" s="78">
        <v>44963</v>
      </c>
      <c r="B54" s="100" t="s">
        <v>118</v>
      </c>
      <c r="C54" s="80">
        <v>2529.52</v>
      </c>
      <c r="D54" s="80"/>
      <c r="E54" s="85">
        <f t="shared" si="1"/>
        <v>1859.4600000000005</v>
      </c>
    </row>
    <row r="55" spans="1:5">
      <c r="A55" s="78">
        <v>44963</v>
      </c>
      <c r="B55" s="102" t="s">
        <v>119</v>
      </c>
      <c r="C55" s="80">
        <v>562.6</v>
      </c>
      <c r="D55" s="80"/>
      <c r="E55" s="85">
        <f t="shared" si="1"/>
        <v>1296.8600000000006</v>
      </c>
    </row>
    <row r="56" spans="1:5">
      <c r="A56" s="78">
        <v>44963</v>
      </c>
      <c r="B56" s="105" t="s">
        <v>114</v>
      </c>
      <c r="C56" s="80">
        <v>300</v>
      </c>
      <c r="D56" s="80"/>
      <c r="E56" s="85">
        <f t="shared" si="1"/>
        <v>996.86000000000058</v>
      </c>
    </row>
    <row r="57" spans="1:5">
      <c r="A57" s="78">
        <v>44972</v>
      </c>
      <c r="B57" s="105" t="s">
        <v>73</v>
      </c>
      <c r="C57" s="80">
        <v>19.989999999999998</v>
      </c>
      <c r="D57" s="80"/>
      <c r="E57" s="85">
        <f t="shared" si="1"/>
        <v>976.87000000000057</v>
      </c>
    </row>
    <row r="58" spans="1:5">
      <c r="A58" s="78">
        <v>44981</v>
      </c>
      <c r="B58" s="103" t="s">
        <v>103</v>
      </c>
      <c r="C58" s="80"/>
      <c r="D58" s="80">
        <v>76</v>
      </c>
      <c r="E58" s="85">
        <f t="shared" si="1"/>
        <v>1052.8700000000006</v>
      </c>
    </row>
    <row r="59" spans="1:5">
      <c r="A59" s="78">
        <v>44991</v>
      </c>
      <c r="B59" s="131" t="s">
        <v>120</v>
      </c>
      <c r="C59" s="80">
        <v>198.3</v>
      </c>
      <c r="D59" s="80"/>
      <c r="E59" s="85">
        <f t="shared" si="1"/>
        <v>854.57000000000062</v>
      </c>
    </row>
    <row r="60" spans="1:5">
      <c r="A60" s="78">
        <v>44991</v>
      </c>
      <c r="B60" s="118" t="s">
        <v>122</v>
      </c>
      <c r="C60" s="80">
        <v>69.5</v>
      </c>
      <c r="D60" s="80"/>
      <c r="E60" s="85">
        <f t="shared" si="1"/>
        <v>785.07000000000062</v>
      </c>
    </row>
    <row r="61" spans="1:5">
      <c r="A61" s="118">
        <v>44998</v>
      </c>
      <c r="B61" s="123" t="s">
        <v>123</v>
      </c>
      <c r="C61" s="80">
        <v>300</v>
      </c>
      <c r="D61" s="80"/>
      <c r="E61" s="85">
        <f t="shared" si="1"/>
        <v>485.07000000000062</v>
      </c>
    </row>
    <row r="62" spans="1:5">
      <c r="A62" s="78">
        <v>44998</v>
      </c>
      <c r="B62" s="131" t="s">
        <v>124</v>
      </c>
      <c r="C62" s="111">
        <v>48.91</v>
      </c>
      <c r="D62" s="80"/>
      <c r="E62" s="85">
        <f t="shared" si="1"/>
        <v>436.16000000000065</v>
      </c>
    </row>
    <row r="63" spans="1:5">
      <c r="A63" s="78">
        <v>45000</v>
      </c>
      <c r="B63" s="105" t="s">
        <v>73</v>
      </c>
      <c r="C63" s="80">
        <v>19.989999999999998</v>
      </c>
      <c r="D63" s="80"/>
      <c r="E63" s="85">
        <f t="shared" si="1"/>
        <v>416.17000000000064</v>
      </c>
    </row>
    <row r="64" spans="1:5">
      <c r="A64" s="78">
        <v>45008</v>
      </c>
      <c r="B64" s="99" t="s">
        <v>125</v>
      </c>
      <c r="C64" s="80"/>
      <c r="D64" s="80">
        <v>160</v>
      </c>
      <c r="E64" s="85">
        <f t="shared" si="1"/>
        <v>576.17000000000064</v>
      </c>
    </row>
    <row r="65" spans="1:5">
      <c r="A65" s="106">
        <v>45028</v>
      </c>
      <c r="B65" s="122" t="s">
        <v>130</v>
      </c>
      <c r="C65" s="80"/>
      <c r="D65" s="80">
        <v>180</v>
      </c>
      <c r="E65" s="85">
        <f t="shared" si="1"/>
        <v>756.17000000000064</v>
      </c>
    </row>
    <row r="66" spans="1:5">
      <c r="A66" s="78">
        <v>45033</v>
      </c>
      <c r="B66" s="118" t="s">
        <v>128</v>
      </c>
      <c r="C66" s="80">
        <v>112.37</v>
      </c>
      <c r="D66" s="80"/>
      <c r="E66" s="85">
        <f t="shared" si="1"/>
        <v>643.80000000000064</v>
      </c>
    </row>
    <row r="67" spans="1:5">
      <c r="A67" s="78">
        <v>45033</v>
      </c>
      <c r="B67" s="131" t="s">
        <v>131</v>
      </c>
      <c r="C67" s="80">
        <v>75</v>
      </c>
      <c r="D67" s="80"/>
      <c r="E67" s="85">
        <f t="shared" si="1"/>
        <v>568.80000000000064</v>
      </c>
    </row>
    <row r="68" spans="1:5">
      <c r="A68" s="118">
        <v>45033</v>
      </c>
      <c r="B68" s="105" t="s">
        <v>73</v>
      </c>
      <c r="C68" s="80">
        <v>19.989999999999998</v>
      </c>
      <c r="D68" s="80"/>
      <c r="E68" s="85">
        <f t="shared" si="1"/>
        <v>548.81000000000063</v>
      </c>
    </row>
    <row r="69" spans="1:5">
      <c r="A69" s="106">
        <v>45037</v>
      </c>
      <c r="B69" s="108" t="s">
        <v>132</v>
      </c>
      <c r="C69" s="80"/>
      <c r="D69" s="80">
        <v>90</v>
      </c>
      <c r="E69" s="85">
        <f t="shared" si="1"/>
        <v>638.81000000000063</v>
      </c>
    </row>
    <row r="70" spans="1:5">
      <c r="A70" s="118">
        <v>45037</v>
      </c>
      <c r="B70" s="118" t="s">
        <v>133</v>
      </c>
      <c r="C70" s="117"/>
      <c r="D70" s="80">
        <v>90</v>
      </c>
      <c r="E70" s="85">
        <f t="shared" si="1"/>
        <v>728.81000000000063</v>
      </c>
    </row>
    <row r="71" spans="1:5">
      <c r="A71" s="78">
        <v>45043</v>
      </c>
      <c r="B71" s="99" t="s">
        <v>137</v>
      </c>
      <c r="C71" s="80">
        <v>53</v>
      </c>
      <c r="D71" s="80"/>
      <c r="E71" s="85">
        <f t="shared" ref="E71:E134" si="2">E70+D71-C71</f>
        <v>675.81000000000063</v>
      </c>
    </row>
    <row r="72" spans="1:5">
      <c r="A72" s="99">
        <v>45048</v>
      </c>
      <c r="B72" s="115" t="s">
        <v>138</v>
      </c>
      <c r="C72" s="80">
        <v>2.82</v>
      </c>
      <c r="D72" s="80"/>
      <c r="E72" s="85">
        <f t="shared" si="2"/>
        <v>672.99000000000058</v>
      </c>
    </row>
    <row r="73" spans="1:5">
      <c r="A73" s="78">
        <v>45048</v>
      </c>
      <c r="B73" s="122" t="s">
        <v>136</v>
      </c>
      <c r="C73" s="80"/>
      <c r="D73" s="80">
        <v>300</v>
      </c>
      <c r="E73" s="85">
        <f t="shared" si="2"/>
        <v>972.99000000000058</v>
      </c>
    </row>
    <row r="74" spans="1:5">
      <c r="A74" s="78">
        <v>45057</v>
      </c>
      <c r="B74" s="99" t="s">
        <v>139</v>
      </c>
      <c r="C74" s="80"/>
      <c r="D74" s="80">
        <v>90</v>
      </c>
      <c r="E74" s="85">
        <f t="shared" si="2"/>
        <v>1062.9900000000007</v>
      </c>
    </row>
    <row r="75" spans="1:5">
      <c r="A75" s="78">
        <v>45061</v>
      </c>
      <c r="B75" s="105" t="s">
        <v>73</v>
      </c>
      <c r="C75" s="80">
        <v>19.989999999999998</v>
      </c>
      <c r="D75" s="80"/>
      <c r="E75" s="85">
        <f t="shared" si="2"/>
        <v>1043.0000000000007</v>
      </c>
    </row>
    <row r="76" spans="1:5">
      <c r="A76" s="78">
        <v>45062</v>
      </c>
      <c r="B76" s="99" t="s">
        <v>142</v>
      </c>
      <c r="C76" s="80"/>
      <c r="D76" s="80">
        <v>150</v>
      </c>
      <c r="E76" s="85">
        <f t="shared" si="2"/>
        <v>1193.0000000000007</v>
      </c>
    </row>
    <row r="77" spans="1:5">
      <c r="A77" s="78">
        <v>45065</v>
      </c>
      <c r="B77" s="122" t="s">
        <v>134</v>
      </c>
      <c r="C77" s="80"/>
      <c r="D77" s="80">
        <v>90</v>
      </c>
      <c r="E77" s="85">
        <f t="shared" si="2"/>
        <v>1283.0000000000007</v>
      </c>
    </row>
    <row r="78" spans="1:5">
      <c r="A78" s="118">
        <v>45065</v>
      </c>
      <c r="B78" s="131" t="s">
        <v>141</v>
      </c>
      <c r="C78" s="80">
        <v>135</v>
      </c>
      <c r="D78" s="80"/>
      <c r="E78" s="85">
        <f t="shared" si="2"/>
        <v>1148.0000000000007</v>
      </c>
    </row>
    <row r="79" spans="1:5">
      <c r="A79" s="78">
        <v>45065</v>
      </c>
      <c r="B79" s="114" t="s">
        <v>121</v>
      </c>
      <c r="C79" s="80">
        <v>123.01</v>
      </c>
      <c r="D79" s="80"/>
      <c r="E79" s="85">
        <f t="shared" si="2"/>
        <v>1024.9900000000007</v>
      </c>
    </row>
    <row r="80" spans="1:5">
      <c r="A80" s="78">
        <v>45065</v>
      </c>
      <c r="B80" s="118" t="s">
        <v>140</v>
      </c>
      <c r="C80" s="80">
        <v>40</v>
      </c>
      <c r="D80" s="80"/>
      <c r="E80" s="85">
        <f t="shared" si="2"/>
        <v>984.99000000000069</v>
      </c>
    </row>
    <row r="81" spans="1:5">
      <c r="A81" s="78">
        <v>45068</v>
      </c>
      <c r="B81" s="99" t="s">
        <v>143</v>
      </c>
      <c r="C81" s="80"/>
      <c r="D81" s="80">
        <v>30</v>
      </c>
      <c r="E81" s="85">
        <f t="shared" si="2"/>
        <v>1014.9900000000007</v>
      </c>
    </row>
    <row r="82" spans="1:5">
      <c r="A82" s="78">
        <v>45071</v>
      </c>
      <c r="B82" s="99" t="s">
        <v>144</v>
      </c>
      <c r="C82" s="80"/>
      <c r="D82" s="80">
        <v>250</v>
      </c>
      <c r="E82" s="85">
        <f t="shared" si="2"/>
        <v>1264.9900000000007</v>
      </c>
    </row>
    <row r="83" spans="1:5">
      <c r="A83" s="78">
        <v>45077</v>
      </c>
      <c r="B83" s="135" t="s">
        <v>145</v>
      </c>
      <c r="C83" s="80">
        <v>190.37</v>
      </c>
      <c r="D83" s="80"/>
      <c r="E83" s="85">
        <f t="shared" si="2"/>
        <v>1074.6200000000008</v>
      </c>
    </row>
    <row r="84" spans="1:5">
      <c r="A84" s="118">
        <v>45077</v>
      </c>
      <c r="B84" s="118" t="s">
        <v>129</v>
      </c>
      <c r="C84" s="80">
        <v>46</v>
      </c>
      <c r="D84" s="80"/>
      <c r="E84" s="85">
        <f t="shared" si="2"/>
        <v>1028.6200000000008</v>
      </c>
    </row>
    <row r="85" spans="1:5">
      <c r="A85" s="78">
        <v>45083</v>
      </c>
      <c r="B85" s="122" t="s">
        <v>135</v>
      </c>
      <c r="C85" s="80"/>
      <c r="D85" s="80">
        <v>240</v>
      </c>
      <c r="E85" s="85">
        <f t="shared" si="2"/>
        <v>1268.6200000000008</v>
      </c>
    </row>
    <row r="86" spans="1:5">
      <c r="A86" s="78">
        <v>45083</v>
      </c>
      <c r="B86" s="114" t="s">
        <v>148</v>
      </c>
      <c r="C86" s="80"/>
      <c r="D86" s="80">
        <v>30</v>
      </c>
      <c r="E86" s="85">
        <f t="shared" si="2"/>
        <v>1298.6200000000008</v>
      </c>
    </row>
    <row r="87" spans="1:5">
      <c r="A87" s="78">
        <v>45083</v>
      </c>
      <c r="B87" s="114" t="s">
        <v>147</v>
      </c>
      <c r="C87" s="80"/>
      <c r="D87" s="80">
        <v>120</v>
      </c>
      <c r="E87" s="85">
        <f t="shared" si="2"/>
        <v>1418.6200000000008</v>
      </c>
    </row>
    <row r="88" spans="1:5">
      <c r="A88" s="78">
        <v>45089</v>
      </c>
      <c r="B88" s="118" t="s">
        <v>151</v>
      </c>
      <c r="C88" s="80">
        <v>382.7</v>
      </c>
      <c r="D88" s="80"/>
      <c r="E88" s="85">
        <f t="shared" si="2"/>
        <v>1035.9200000000008</v>
      </c>
    </row>
    <row r="89" spans="1:5">
      <c r="A89" s="99">
        <v>45089</v>
      </c>
      <c r="B89" s="119" t="s">
        <v>152</v>
      </c>
      <c r="C89" s="80">
        <v>82.4</v>
      </c>
      <c r="D89" s="80"/>
      <c r="E89" s="85">
        <f t="shared" si="2"/>
        <v>953.52000000000078</v>
      </c>
    </row>
    <row r="90" spans="1:5">
      <c r="A90" s="78">
        <v>45090</v>
      </c>
      <c r="B90" s="114" t="s">
        <v>150</v>
      </c>
      <c r="C90" s="117">
        <v>330</v>
      </c>
      <c r="D90" s="117"/>
      <c r="E90" s="85">
        <f t="shared" si="2"/>
        <v>623.52000000000078</v>
      </c>
    </row>
    <row r="91" spans="1:5">
      <c r="A91" s="118">
        <v>45090</v>
      </c>
      <c r="B91" s="99" t="s">
        <v>153</v>
      </c>
      <c r="C91" s="117"/>
      <c r="D91" s="117">
        <v>570</v>
      </c>
      <c r="E91" s="85">
        <f t="shared" si="2"/>
        <v>1193.5200000000009</v>
      </c>
    </row>
    <row r="92" spans="1:5">
      <c r="A92" s="78">
        <v>45091</v>
      </c>
      <c r="B92" s="135" t="s">
        <v>154</v>
      </c>
      <c r="C92" s="117"/>
      <c r="D92" s="117">
        <v>60</v>
      </c>
      <c r="E92" s="85">
        <f t="shared" si="2"/>
        <v>1253.5200000000009</v>
      </c>
    </row>
    <row r="93" spans="1:5">
      <c r="A93" s="78">
        <v>45092</v>
      </c>
      <c r="B93" s="105" t="s">
        <v>73</v>
      </c>
      <c r="C93" s="80">
        <v>19.989999999999998</v>
      </c>
      <c r="D93" s="80"/>
      <c r="E93" s="85">
        <f t="shared" si="2"/>
        <v>1233.5300000000009</v>
      </c>
    </row>
    <row r="94" spans="1:5">
      <c r="A94" s="78">
        <v>45093</v>
      </c>
      <c r="B94" s="114" t="s">
        <v>149</v>
      </c>
      <c r="C94" s="80"/>
      <c r="D94" s="117">
        <v>60</v>
      </c>
      <c r="E94" s="85">
        <f t="shared" si="2"/>
        <v>1293.5300000000009</v>
      </c>
    </row>
    <row r="95" spans="1:5">
      <c r="A95" s="78">
        <v>45100</v>
      </c>
      <c r="B95" s="114" t="s">
        <v>156</v>
      </c>
      <c r="C95" s="92"/>
      <c r="D95" s="80">
        <v>100</v>
      </c>
      <c r="E95" s="85">
        <f t="shared" si="2"/>
        <v>1393.5300000000009</v>
      </c>
    </row>
    <row r="96" spans="1:5">
      <c r="A96" s="99">
        <v>45103</v>
      </c>
      <c r="B96" s="136" t="s">
        <v>157</v>
      </c>
      <c r="C96" s="92"/>
      <c r="D96" s="80">
        <v>570</v>
      </c>
      <c r="E96" s="85">
        <f t="shared" si="2"/>
        <v>1963.5300000000009</v>
      </c>
    </row>
    <row r="97" spans="1:5">
      <c r="A97" s="118">
        <v>45107</v>
      </c>
      <c r="B97" s="123" t="s">
        <v>158</v>
      </c>
      <c r="C97" s="117">
        <v>150</v>
      </c>
      <c r="D97" s="80"/>
      <c r="E97" s="85">
        <f t="shared" si="2"/>
        <v>1813.5300000000009</v>
      </c>
    </row>
    <row r="98" spans="1:5">
      <c r="A98" s="99">
        <v>45107</v>
      </c>
      <c r="B98" s="114" t="s">
        <v>159</v>
      </c>
      <c r="C98" s="117"/>
      <c r="D98" s="80">
        <v>30</v>
      </c>
      <c r="E98" s="85">
        <f t="shared" si="2"/>
        <v>1843.5300000000009</v>
      </c>
    </row>
    <row r="99" spans="1:5">
      <c r="A99" s="78">
        <v>45110</v>
      </c>
      <c r="B99" s="99" t="s">
        <v>160</v>
      </c>
      <c r="C99" s="117">
        <v>92.5</v>
      </c>
      <c r="D99" s="80"/>
      <c r="E99" s="85">
        <f t="shared" si="2"/>
        <v>1751.0300000000009</v>
      </c>
    </row>
    <row r="100" spans="1:5">
      <c r="A100" s="78">
        <v>45112</v>
      </c>
      <c r="B100" s="102" t="s">
        <v>161</v>
      </c>
      <c r="C100" s="92"/>
      <c r="D100" s="80">
        <v>450</v>
      </c>
      <c r="E100" s="85">
        <f t="shared" si="2"/>
        <v>2201.0300000000007</v>
      </c>
    </row>
    <row r="101" spans="1:5">
      <c r="A101" s="78">
        <v>45124</v>
      </c>
      <c r="B101" s="114" t="s">
        <v>164</v>
      </c>
      <c r="C101" s="117">
        <v>675</v>
      </c>
      <c r="D101" s="80"/>
      <c r="E101" s="85">
        <f t="shared" si="2"/>
        <v>1526.0300000000007</v>
      </c>
    </row>
    <row r="102" spans="1:5">
      <c r="A102" s="78">
        <v>45124</v>
      </c>
      <c r="B102" s="105" t="s">
        <v>73</v>
      </c>
      <c r="C102" s="117">
        <v>19.989999999999998</v>
      </c>
      <c r="D102" s="80"/>
      <c r="E102" s="85">
        <f t="shared" si="2"/>
        <v>1506.0400000000006</v>
      </c>
    </row>
    <row r="103" spans="1:5">
      <c r="A103" s="78">
        <v>45124</v>
      </c>
      <c r="B103" s="114" t="s">
        <v>155</v>
      </c>
      <c r="C103" s="92"/>
      <c r="D103" s="80">
        <v>270</v>
      </c>
      <c r="E103" s="85">
        <f t="shared" si="2"/>
        <v>1776.0400000000006</v>
      </c>
    </row>
    <row r="104" spans="1:5">
      <c r="A104" s="78">
        <v>45124</v>
      </c>
      <c r="B104" s="114" t="s">
        <v>162</v>
      </c>
      <c r="C104" s="92"/>
      <c r="D104" s="80">
        <v>60</v>
      </c>
      <c r="E104" s="85">
        <f t="shared" si="2"/>
        <v>1836.0400000000006</v>
      </c>
    </row>
    <row r="105" spans="1:5">
      <c r="A105" s="78">
        <v>45126</v>
      </c>
      <c r="B105" s="103" t="s">
        <v>165</v>
      </c>
      <c r="C105" s="117">
        <v>219.6</v>
      </c>
      <c r="D105" s="80"/>
      <c r="E105" s="85">
        <f t="shared" si="2"/>
        <v>1616.4400000000007</v>
      </c>
    </row>
    <row r="106" spans="1:5">
      <c r="A106" s="78">
        <v>45126</v>
      </c>
      <c r="B106" s="123" t="s">
        <v>163</v>
      </c>
      <c r="C106" s="117"/>
      <c r="D106" s="80">
        <v>90</v>
      </c>
      <c r="E106" s="85">
        <f t="shared" si="2"/>
        <v>1706.4400000000007</v>
      </c>
    </row>
    <row r="107" spans="1:5">
      <c r="A107" s="78">
        <v>45141</v>
      </c>
      <c r="B107" s="103" t="s">
        <v>146</v>
      </c>
      <c r="C107" s="92"/>
      <c r="D107" s="80">
        <v>90</v>
      </c>
      <c r="E107" s="85">
        <f t="shared" si="2"/>
        <v>1796.4400000000007</v>
      </c>
    </row>
    <row r="108" spans="1:5">
      <c r="A108" s="78">
        <v>45148</v>
      </c>
      <c r="B108" s="114" t="s">
        <v>166</v>
      </c>
      <c r="C108" s="92"/>
      <c r="D108" s="80">
        <v>100</v>
      </c>
      <c r="E108" s="85">
        <f t="shared" si="2"/>
        <v>1896.4400000000007</v>
      </c>
    </row>
    <row r="109" spans="1:5">
      <c r="A109" s="78">
        <v>45152</v>
      </c>
      <c r="B109" s="105" t="s">
        <v>73</v>
      </c>
      <c r="C109" s="117">
        <v>19.989999999999998</v>
      </c>
      <c r="D109" s="80"/>
      <c r="E109" s="85">
        <f t="shared" si="2"/>
        <v>1876.4500000000007</v>
      </c>
    </row>
    <row r="110" spans="1:5">
      <c r="A110" s="78">
        <v>45156</v>
      </c>
      <c r="B110" s="114" t="s">
        <v>167</v>
      </c>
      <c r="C110" s="102"/>
      <c r="D110" s="121">
        <v>100</v>
      </c>
      <c r="E110" s="85">
        <f t="shared" si="2"/>
        <v>1976.4500000000007</v>
      </c>
    </row>
    <row r="111" spans="1:5">
      <c r="A111" s="78">
        <v>45166</v>
      </c>
      <c r="B111" s="103" t="s">
        <v>168</v>
      </c>
      <c r="C111" s="117">
        <v>285</v>
      </c>
      <c r="D111" s="80"/>
      <c r="E111" s="85">
        <f t="shared" si="2"/>
        <v>1691.4500000000007</v>
      </c>
    </row>
    <row r="112" spans="1:5">
      <c r="A112" s="78">
        <v>45166</v>
      </c>
      <c r="B112" s="103" t="s">
        <v>169</v>
      </c>
      <c r="C112" s="117">
        <v>187</v>
      </c>
      <c r="D112" s="80"/>
      <c r="E112" s="85">
        <f t="shared" si="2"/>
        <v>1504.4500000000007</v>
      </c>
    </row>
    <row r="113" spans="1:5">
      <c r="A113" s="78">
        <v>45169</v>
      </c>
      <c r="B113" s="103" t="s">
        <v>170</v>
      </c>
      <c r="C113" s="121">
        <v>1.99</v>
      </c>
      <c r="D113" s="80"/>
      <c r="E113" s="85">
        <f t="shared" si="2"/>
        <v>1502.4600000000007</v>
      </c>
    </row>
    <row r="114" spans="1:5">
      <c r="A114" s="78">
        <v>45169</v>
      </c>
      <c r="B114" s="99" t="s">
        <v>171</v>
      </c>
      <c r="C114" s="121">
        <v>1500</v>
      </c>
      <c r="D114" s="80"/>
      <c r="E114" s="85">
        <f t="shared" si="2"/>
        <v>2.4600000000007185</v>
      </c>
    </row>
    <row r="115" spans="1:5">
      <c r="A115" s="78"/>
      <c r="B115" s="103"/>
      <c r="C115" s="92"/>
      <c r="D115" s="80"/>
      <c r="E115" s="85">
        <f t="shared" si="2"/>
        <v>2.4600000000007185</v>
      </c>
    </row>
    <row r="116" spans="1:5">
      <c r="A116" s="78"/>
      <c r="B116" s="103"/>
      <c r="C116" s="92"/>
      <c r="D116" s="80"/>
      <c r="E116" s="85">
        <f t="shared" si="2"/>
        <v>2.4600000000007185</v>
      </c>
    </row>
    <row r="117" spans="1:5">
      <c r="A117" s="78"/>
      <c r="B117" s="103"/>
      <c r="C117" s="92"/>
      <c r="D117" s="80"/>
      <c r="E117" s="85">
        <f t="shared" si="2"/>
        <v>2.4600000000007185</v>
      </c>
    </row>
    <row r="118" spans="1:5">
      <c r="A118" s="78"/>
      <c r="B118" s="103"/>
      <c r="C118" s="92"/>
      <c r="D118" s="80"/>
      <c r="E118" s="85">
        <f t="shared" si="2"/>
        <v>2.4600000000007185</v>
      </c>
    </row>
    <row r="119" spans="1:5">
      <c r="A119" s="78"/>
      <c r="B119" s="103"/>
      <c r="C119" s="117"/>
      <c r="D119" s="80"/>
      <c r="E119" s="85">
        <f t="shared" si="2"/>
        <v>2.4600000000007185</v>
      </c>
    </row>
    <row r="120" spans="1:5">
      <c r="A120" s="78"/>
      <c r="B120" s="99"/>
      <c r="C120" s="117"/>
      <c r="D120" s="80"/>
      <c r="E120" s="85">
        <f t="shared" si="2"/>
        <v>2.4600000000007185</v>
      </c>
    </row>
    <row r="121" spans="1:5">
      <c r="A121" s="78"/>
      <c r="B121" s="103"/>
      <c r="C121" s="92"/>
      <c r="D121" s="80"/>
      <c r="E121" s="85">
        <f t="shared" si="2"/>
        <v>2.4600000000007185</v>
      </c>
    </row>
    <row r="122" spans="1:5">
      <c r="A122" s="78"/>
      <c r="B122" s="103"/>
      <c r="C122" s="117"/>
      <c r="D122" s="80"/>
      <c r="E122" s="85">
        <f t="shared" si="2"/>
        <v>2.4600000000007185</v>
      </c>
    </row>
    <row r="123" spans="1:5">
      <c r="A123" s="78"/>
      <c r="B123" s="103"/>
      <c r="C123" s="92"/>
      <c r="D123" s="80"/>
      <c r="E123" s="85">
        <f t="shared" si="2"/>
        <v>2.4600000000007185</v>
      </c>
    </row>
    <row r="124" spans="1:5">
      <c r="A124" s="78"/>
      <c r="B124" s="103"/>
      <c r="C124" s="92"/>
      <c r="D124" s="80"/>
      <c r="E124" s="85">
        <f t="shared" si="2"/>
        <v>2.4600000000007185</v>
      </c>
    </row>
    <row r="125" spans="1:5">
      <c r="A125" s="78"/>
      <c r="B125" s="100"/>
      <c r="C125" s="117"/>
      <c r="D125" s="80"/>
      <c r="E125" s="85">
        <f t="shared" si="2"/>
        <v>2.4600000000007185</v>
      </c>
    </row>
    <row r="126" spans="1:5">
      <c r="A126" s="78"/>
      <c r="B126" s="103"/>
      <c r="C126" s="92"/>
      <c r="D126" s="80"/>
      <c r="E126" s="85">
        <f t="shared" si="2"/>
        <v>2.4600000000007185</v>
      </c>
    </row>
    <row r="127" spans="1:5">
      <c r="A127" s="78"/>
      <c r="B127" s="103"/>
      <c r="C127" s="92"/>
      <c r="D127" s="80"/>
      <c r="E127" s="85">
        <f t="shared" si="2"/>
        <v>2.4600000000007185</v>
      </c>
    </row>
    <row r="128" spans="1:5">
      <c r="A128" s="78"/>
      <c r="B128" s="103"/>
      <c r="C128" s="92"/>
      <c r="D128" s="80"/>
      <c r="E128" s="85">
        <f t="shared" si="2"/>
        <v>2.4600000000007185</v>
      </c>
    </row>
    <row r="129" spans="1:5">
      <c r="A129" s="78"/>
      <c r="B129" s="103"/>
      <c r="C129" s="117"/>
      <c r="D129" s="80"/>
      <c r="E129" s="85">
        <f t="shared" si="2"/>
        <v>2.4600000000007185</v>
      </c>
    </row>
    <row r="130" spans="1:5">
      <c r="A130" s="78"/>
      <c r="B130" s="114"/>
      <c r="C130" s="117"/>
      <c r="D130" s="80"/>
      <c r="E130" s="85">
        <f t="shared" si="2"/>
        <v>2.4600000000007185</v>
      </c>
    </row>
    <row r="131" spans="1:5">
      <c r="A131" s="78"/>
      <c r="B131" s="103"/>
      <c r="C131" s="117"/>
      <c r="D131" s="80"/>
      <c r="E131" s="85">
        <f t="shared" si="2"/>
        <v>2.4600000000007185</v>
      </c>
    </row>
    <row r="132" spans="1:5">
      <c r="A132" s="78"/>
      <c r="B132" s="103"/>
      <c r="C132" s="117"/>
      <c r="D132" s="80"/>
      <c r="E132" s="85">
        <f t="shared" si="2"/>
        <v>2.4600000000007185</v>
      </c>
    </row>
    <row r="133" spans="1:5">
      <c r="A133" s="78"/>
      <c r="B133" s="99"/>
      <c r="C133" s="117"/>
      <c r="D133" s="80"/>
      <c r="E133" s="85">
        <f t="shared" si="2"/>
        <v>2.4600000000007185</v>
      </c>
    </row>
    <row r="134" spans="1:5">
      <c r="A134" s="78"/>
      <c r="B134" s="103"/>
      <c r="C134" s="117"/>
      <c r="D134" s="80"/>
      <c r="E134" s="85">
        <f t="shared" si="2"/>
        <v>2.4600000000007185</v>
      </c>
    </row>
    <row r="135" spans="1:5">
      <c r="A135" s="78"/>
      <c r="B135" s="103"/>
      <c r="C135" s="117"/>
      <c r="D135" s="80"/>
      <c r="E135" s="85">
        <f t="shared" ref="E135:E158" si="3">E134+D135-C135</f>
        <v>2.4600000000007185</v>
      </c>
    </row>
    <row r="136" spans="1:5">
      <c r="A136" s="78"/>
      <c r="B136" s="103"/>
      <c r="C136" s="117"/>
      <c r="D136" s="80"/>
      <c r="E136" s="85">
        <f t="shared" si="3"/>
        <v>2.4600000000007185</v>
      </c>
    </row>
    <row r="137" spans="1:5">
      <c r="A137" s="78"/>
      <c r="B137" s="103"/>
      <c r="C137" s="117"/>
      <c r="D137" s="80"/>
      <c r="E137" s="85">
        <f t="shared" si="3"/>
        <v>2.4600000000007185</v>
      </c>
    </row>
    <row r="138" spans="1:5">
      <c r="A138" s="78"/>
      <c r="B138" s="103"/>
      <c r="C138" s="117"/>
      <c r="D138" s="80"/>
      <c r="E138" s="85">
        <f t="shared" si="3"/>
        <v>2.4600000000007185</v>
      </c>
    </row>
    <row r="139" spans="1:5">
      <c r="A139" s="78"/>
      <c r="B139" s="103"/>
      <c r="C139" s="117"/>
      <c r="D139" s="80"/>
      <c r="E139" s="85">
        <f t="shared" si="3"/>
        <v>2.4600000000007185</v>
      </c>
    </row>
    <row r="140" spans="1:5">
      <c r="A140" s="78"/>
      <c r="B140" s="103"/>
      <c r="C140" s="117"/>
      <c r="D140" s="80"/>
      <c r="E140" s="85">
        <f t="shared" si="3"/>
        <v>2.4600000000007185</v>
      </c>
    </row>
    <row r="141" spans="1:5">
      <c r="A141" s="78"/>
      <c r="B141" s="103"/>
      <c r="C141" s="117"/>
      <c r="D141" s="80"/>
      <c r="E141" s="85">
        <f t="shared" si="3"/>
        <v>2.4600000000007185</v>
      </c>
    </row>
    <row r="142" spans="1:5">
      <c r="A142" s="78"/>
      <c r="B142" s="103"/>
      <c r="C142" s="80"/>
      <c r="D142" s="80"/>
      <c r="E142" s="85">
        <f t="shared" si="3"/>
        <v>2.4600000000007185</v>
      </c>
    </row>
    <row r="143" spans="1:5">
      <c r="A143" s="78"/>
      <c r="B143" s="103"/>
      <c r="C143" s="80"/>
      <c r="D143" s="80"/>
      <c r="E143" s="85">
        <f t="shared" si="3"/>
        <v>2.4600000000007185</v>
      </c>
    </row>
    <row r="144" spans="1:5">
      <c r="A144" s="78"/>
      <c r="B144" s="103"/>
      <c r="C144" s="80"/>
      <c r="D144" s="80"/>
      <c r="E144" s="85">
        <f t="shared" si="3"/>
        <v>2.4600000000007185</v>
      </c>
    </row>
    <row r="145" spans="1:5">
      <c r="A145" s="78"/>
      <c r="B145" s="103"/>
      <c r="C145" s="80"/>
      <c r="D145" s="80"/>
      <c r="E145" s="85">
        <f t="shared" si="3"/>
        <v>2.4600000000007185</v>
      </c>
    </row>
    <row r="146" spans="1:5">
      <c r="A146" s="78"/>
      <c r="B146" s="103"/>
      <c r="C146" s="117"/>
      <c r="D146" s="80"/>
      <c r="E146" s="85">
        <f t="shared" si="3"/>
        <v>2.4600000000007185</v>
      </c>
    </row>
    <row r="147" spans="1:5">
      <c r="A147" s="78"/>
      <c r="B147" s="103"/>
      <c r="C147" s="117"/>
      <c r="D147" s="80"/>
      <c r="E147" s="85">
        <f t="shared" si="3"/>
        <v>2.4600000000007185</v>
      </c>
    </row>
    <row r="148" spans="1:5">
      <c r="A148" s="78"/>
      <c r="B148" s="103"/>
      <c r="C148" s="117"/>
      <c r="D148" s="80"/>
      <c r="E148" s="85">
        <f t="shared" si="3"/>
        <v>2.4600000000007185</v>
      </c>
    </row>
    <row r="149" spans="1:5">
      <c r="A149" s="78"/>
      <c r="B149" s="99"/>
      <c r="C149" s="117"/>
      <c r="D149" s="80"/>
      <c r="E149" s="85">
        <f t="shared" si="3"/>
        <v>2.4600000000007185</v>
      </c>
    </row>
    <row r="150" spans="1:5">
      <c r="A150" s="78"/>
      <c r="B150" s="103"/>
      <c r="C150" s="117"/>
      <c r="D150" s="80"/>
      <c r="E150" s="85">
        <f t="shared" si="3"/>
        <v>2.4600000000007185</v>
      </c>
    </row>
    <row r="151" spans="1:5">
      <c r="A151" s="78"/>
      <c r="B151" s="103"/>
      <c r="C151" s="117"/>
      <c r="D151" s="80"/>
      <c r="E151" s="85">
        <f t="shared" si="3"/>
        <v>2.4600000000007185</v>
      </c>
    </row>
    <row r="152" spans="1:5">
      <c r="A152" s="78"/>
      <c r="B152" s="118"/>
      <c r="C152" s="117"/>
      <c r="D152" s="80"/>
      <c r="E152" s="85">
        <f t="shared" si="3"/>
        <v>2.4600000000007185</v>
      </c>
    </row>
    <row r="153" spans="1:5">
      <c r="A153" s="78"/>
      <c r="B153" s="118"/>
      <c r="C153" s="117"/>
      <c r="D153" s="80"/>
      <c r="E153" s="85">
        <f t="shared" si="3"/>
        <v>2.4600000000007185</v>
      </c>
    </row>
    <row r="154" spans="1:5">
      <c r="A154" s="78"/>
      <c r="B154" s="103"/>
      <c r="C154" s="117"/>
      <c r="D154" s="80"/>
      <c r="E154" s="85">
        <f t="shared" si="3"/>
        <v>2.4600000000007185</v>
      </c>
    </row>
    <row r="155" spans="1:5">
      <c r="A155" s="78"/>
      <c r="B155" s="103"/>
      <c r="C155" s="117"/>
      <c r="D155" s="80"/>
      <c r="E155" s="85">
        <f t="shared" si="3"/>
        <v>2.4600000000007185</v>
      </c>
    </row>
    <row r="156" spans="1:5">
      <c r="A156" s="78"/>
      <c r="B156" s="118"/>
      <c r="C156" s="117"/>
      <c r="D156" s="80"/>
      <c r="E156" s="85">
        <f t="shared" si="3"/>
        <v>2.4600000000007185</v>
      </c>
    </row>
    <row r="157" spans="1:5">
      <c r="A157" s="78"/>
      <c r="B157" s="118"/>
      <c r="C157" s="117"/>
      <c r="D157" s="80"/>
      <c r="E157" s="85">
        <f t="shared" si="3"/>
        <v>2.4600000000007185</v>
      </c>
    </row>
    <row r="158" spans="1:5">
      <c r="A158" s="78"/>
      <c r="B158" s="81"/>
      <c r="C158" s="117"/>
      <c r="D158" s="80"/>
      <c r="E158" s="85">
        <f t="shared" si="3"/>
        <v>2.4600000000007185</v>
      </c>
    </row>
    <row r="159" spans="1:5" ht="18">
      <c r="A159" s="78"/>
      <c r="B159" s="79"/>
      <c r="C159" s="91"/>
      <c r="D159" s="91"/>
      <c r="E159" s="97">
        <f>E158+D159-C159</f>
        <v>2.4600000000007185</v>
      </c>
    </row>
  </sheetData>
  <sheetProtection selectLockedCells="1"/>
  <mergeCells count="2">
    <mergeCell ref="A2:E2"/>
    <mergeCell ref="A5:D5"/>
  </mergeCells>
  <phoneticPr fontId="0" type="noConversion"/>
  <pageMargins left="0.78740157499999996" right="0.78740157499999996" top="0.984251969" bottom="0.984251969" header="0.4921259845" footer="0.4921259845"/>
  <pageSetup paperSize="9" scale="9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BILAN</vt:lpstr>
      <vt:lpstr>Poste 1 stages</vt:lpstr>
      <vt:lpstr>Poste 2 Activitées et Réunions</vt:lpstr>
      <vt:lpstr>Poste 3 Matériel</vt:lpstr>
      <vt:lpstr>Poste 4 Subventions</vt:lpstr>
      <vt:lpstr>Poste 5 Charges d'exploitation</vt:lpstr>
      <vt:lpstr>Poste 6 Divers</vt:lpstr>
      <vt:lpstr>COMPTE CHEQUES</vt:lpstr>
    </vt:vector>
  </TitlesOfParts>
  <Company>Aurore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Arnaud ZARAGOZA</cp:lastModifiedBy>
  <cp:lastPrinted>2021-09-30T19:27:31Z</cp:lastPrinted>
  <dcterms:created xsi:type="dcterms:W3CDTF">2001-02-27T19:39:15Z</dcterms:created>
  <dcterms:modified xsi:type="dcterms:W3CDTF">2023-09-23T20:05:54Z</dcterms:modified>
</cp:coreProperties>
</file>