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114\OneDrive\Desktop\Comité Régional\Comptes bilans et rapports\Bilans et rapports commissions\TECHNIQUE\2021-2022\"/>
    </mc:Choice>
  </mc:AlternateContent>
  <xr:revisionPtr revIDLastSave="0" documentId="13_ncr:1_{ECA96D75-E1F7-4EC0-9E51-FE0382D7FA3A}" xr6:coauthVersionLast="47" xr6:coauthVersionMax="47" xr10:uidLastSave="{00000000-0000-0000-0000-000000000000}"/>
  <workbookProtection workbookAlgorithmName="SHA-512" workbookHashValue="xKQOD5d9gSEfmfiUlx7ds569kx1713GeWmLoCw84JvGCGrsCQsGon4QUdgb86Rr7s1XUbOkVemxBSt7QUQ97Xg==" workbookSaltValue="wqD7hioztOrvJig9RO5tOA==" workbookSpinCount="100000" lockStructure="1"/>
  <bookViews>
    <workbookView xWindow="-24120" yWindow="2595" windowWidth="24240" windowHeight="13140" tabRatio="947" xr2:uid="{00000000-000D-0000-FFFF-FFFF00000000}"/>
  </bookViews>
  <sheets>
    <sheet name="BILAN" sheetId="9" r:id="rId1"/>
    <sheet name="Poste 1 stages" sheetId="1" r:id="rId2"/>
    <sheet name="Poste 2 Activitées et Réunions" sheetId="11" r:id="rId3"/>
    <sheet name="Poste 3 Matériel" sheetId="12" r:id="rId4"/>
    <sheet name="Poste 4 Subventions" sheetId="13" r:id="rId5"/>
    <sheet name="Poste 5 Charges d'exploitation" sheetId="14" r:id="rId6"/>
    <sheet name="Poste 6 Divers" sheetId="15" r:id="rId7"/>
    <sheet name="COMPTE CHEQUES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F76" i="1" s="1"/>
  <c r="F77" i="1" s="1"/>
  <c r="F78" i="1" s="1"/>
  <c r="F79" i="1" s="1"/>
  <c r="E47" i="13"/>
  <c r="D57" i="14"/>
  <c r="E157" i="3"/>
  <c r="E158" i="3"/>
  <c r="E159" i="3"/>
  <c r="F24" i="14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E154" i="3" l="1"/>
  <c r="E155" i="3" s="1"/>
  <c r="E156" i="3" s="1"/>
  <c r="F4" i="13" l="1"/>
  <c r="F5" i="13" s="1"/>
  <c r="F6" i="13" s="1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K36" i="9"/>
  <c r="G6" i="9"/>
  <c r="K6" i="9"/>
  <c r="G20" i="9"/>
  <c r="K20" i="9"/>
  <c r="G28" i="9"/>
  <c r="K28" i="9"/>
  <c r="G36" i="9"/>
  <c r="G46" i="9"/>
  <c r="K46" i="9"/>
  <c r="G70" i="9"/>
  <c r="K70" i="9"/>
  <c r="E47" i="15"/>
  <c r="D47" i="15"/>
  <c r="D48" i="15" s="1"/>
  <c r="F5" i="15"/>
  <c r="F6" i="15" s="1"/>
  <c r="F7" i="15" s="1"/>
  <c r="F8" i="15" s="1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E56" i="14"/>
  <c r="D56" i="14"/>
  <c r="F5" i="14"/>
  <c r="F6" i="14" s="1"/>
  <c r="F7" i="14" s="1"/>
  <c r="F8" i="14" s="1"/>
  <c r="F9" i="14" s="1"/>
  <c r="F10" i="14" s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D47" i="13"/>
  <c r="D48" i="13"/>
  <c r="E47" i="12"/>
  <c r="D47" i="12"/>
  <c r="D48" i="12" s="1"/>
  <c r="F5" i="12"/>
  <c r="F6" i="12"/>
  <c r="F7" i="12" s="1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E47" i="11"/>
  <c r="D47" i="11"/>
  <c r="F5" i="11"/>
  <c r="F6" i="11" s="1"/>
  <c r="F7" i="11" s="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E88" i="1"/>
  <c r="D88" i="1"/>
  <c r="E6" i="3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K77" i="9" l="1"/>
  <c r="F79" i="9" s="1"/>
  <c r="F19" i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20" i="1"/>
  <c r="D48" i="11"/>
  <c r="E103" i="3"/>
  <c r="G77" i="9"/>
  <c r="F80" i="9" s="1"/>
  <c r="D89" i="1"/>
  <c r="F81" i="9" l="1"/>
  <c r="F44" i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E104" i="3"/>
  <c r="E105" i="3" s="1"/>
  <c r="E106" i="3" s="1"/>
  <c r="E107" i="3" s="1"/>
  <c r="E108" i="3" s="1"/>
  <c r="F83" i="9"/>
  <c r="E109" i="3" l="1"/>
  <c r="E110" i="3" s="1"/>
  <c r="E111" i="3" s="1"/>
  <c r="E112" i="3" s="1"/>
  <c r="E113" i="3" s="1"/>
  <c r="E114" i="3" s="1"/>
  <c r="F56" i="1"/>
  <c r="F57" i="1" l="1"/>
  <c r="F58" i="1" s="1"/>
  <c r="F59" i="1" s="1"/>
  <c r="F60" i="1" s="1"/>
  <c r="F61" i="1" s="1"/>
  <c r="F62" i="1" s="1"/>
  <c r="F63" i="1" s="1"/>
  <c r="F64" i="1" s="1"/>
  <c r="F65" i="1" s="1"/>
  <c r="E115" i="3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l="1"/>
  <c r="E144" i="3" s="1"/>
  <c r="E145" i="3" s="1"/>
  <c r="E146" i="3" s="1"/>
  <c r="E147" i="3" s="1"/>
  <c r="E148" i="3" s="1"/>
  <c r="F66" i="1"/>
  <c r="F67" i="1" s="1"/>
  <c r="F68" i="1" s="1"/>
  <c r="E149" i="3" l="1"/>
  <c r="E150" i="3" s="1"/>
  <c r="E151" i="3" s="1"/>
  <c r="E152" i="3" s="1"/>
  <c r="E153" i="3" s="1"/>
  <c r="E160" i="3" s="1"/>
  <c r="F69" i="1"/>
  <c r="F70" i="1" s="1"/>
  <c r="F71" i="1" s="1"/>
  <c r="F72" i="1" s="1"/>
  <c r="F73" i="1" s="1"/>
  <c r="F74" i="1" s="1"/>
  <c r="F80" i="1" l="1"/>
  <c r="F81" i="1" s="1"/>
  <c r="F82" i="1" s="1"/>
  <c r="F83" i="1" s="1"/>
  <c r="F84" i="1" s="1"/>
  <c r="F85" i="1" s="1"/>
  <c r="F86" i="1" s="1"/>
  <c r="F87" i="1" s="1"/>
</calcChain>
</file>

<file path=xl/sharedStrings.xml><?xml version="1.0" encoding="utf-8"?>
<sst xmlns="http://schemas.openxmlformats.org/spreadsheetml/2006/main" count="473" uniqueCount="275">
  <si>
    <t>Poste 1  Stages</t>
  </si>
  <si>
    <t>Date</t>
  </si>
  <si>
    <t>Nature mouvement</t>
  </si>
  <si>
    <t>Crédit</t>
  </si>
  <si>
    <t>Total</t>
  </si>
  <si>
    <t>Débit</t>
  </si>
  <si>
    <t>DATE</t>
  </si>
  <si>
    <t>NATURE</t>
  </si>
  <si>
    <t>DEBIT</t>
  </si>
  <si>
    <t>CREDIT</t>
  </si>
  <si>
    <t>TOTAL</t>
  </si>
  <si>
    <t>Poste 1</t>
  </si>
  <si>
    <t>Dépenses</t>
  </si>
  <si>
    <t>Recettes</t>
  </si>
  <si>
    <t>STAGES</t>
  </si>
  <si>
    <t>Poste 2</t>
  </si>
  <si>
    <t>ACTIVITES ET REUNIONS</t>
  </si>
  <si>
    <t>Poste 3</t>
  </si>
  <si>
    <t>MATERIELS</t>
  </si>
  <si>
    <t>Poste 4</t>
  </si>
  <si>
    <t>SUBVENTIONS</t>
  </si>
  <si>
    <t>Poste 5</t>
  </si>
  <si>
    <t>Poste 6</t>
  </si>
  <si>
    <t>Charges d'exploitation</t>
  </si>
  <si>
    <t>Achat fournitures fédérales</t>
  </si>
  <si>
    <t>Achat cartes CMAS/FEDE/NITROX</t>
  </si>
  <si>
    <t>Petit équipement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</si>
  <si>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</si>
  <si>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</si>
  <si>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</si>
  <si>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</si>
  <si>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</si>
  <si>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</si>
  <si>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</si>
  <si>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</si>
  <si>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</si>
  <si>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</si>
  <si>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</si>
  <si>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</si>
  <si>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</si>
  <si>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</si>
  <si>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</si>
  <si>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Pôt de réunion</t>
  </si>
  <si>
    <t>COMPTE RESULTAT</t>
  </si>
  <si>
    <t>Nourriture Hébergement</t>
  </si>
  <si>
    <t>et doit figurer comme tel sur le compte cheque et sur le poste subventions en 1° ligne)</t>
  </si>
  <si>
    <t>Poste 6 Divers</t>
  </si>
  <si>
    <t>Divers</t>
  </si>
  <si>
    <t>N° Cheque/Virement</t>
  </si>
  <si>
    <t>Total Poste 1</t>
  </si>
  <si>
    <t>Total Débit et Crédit</t>
  </si>
  <si>
    <t>Total Poste 2</t>
  </si>
  <si>
    <t>Poste 3  Matériel</t>
  </si>
  <si>
    <t>Total Poste 3</t>
  </si>
  <si>
    <t>Poste 4 Subventions</t>
  </si>
  <si>
    <t>Total Poste 4</t>
  </si>
  <si>
    <t>Total Poste 5</t>
  </si>
  <si>
    <t>Poste 5 Charges d'exploitation</t>
  </si>
  <si>
    <t>Total Poste 6</t>
  </si>
  <si>
    <t>Montant</t>
  </si>
  <si>
    <t>Comission Technique Régionale</t>
  </si>
  <si>
    <t xml:space="preserve">(Le solde bancaire au 15/09 est considéré comme 1° apport de la subvetion de l'année suivante </t>
  </si>
  <si>
    <t>COMPTES SG  2020-2021</t>
  </si>
  <si>
    <t>PRLVT - ACROBAT PLUS abonnement</t>
  </si>
  <si>
    <t>Fournitures administratives / abonnements</t>
  </si>
  <si>
    <t>Solde bancaire 15/09 année précédente a renseigner dans l'onglet "compte cheque"</t>
  </si>
  <si>
    <t>Recettes diverses 2021-2022</t>
  </si>
  <si>
    <t>Dépenses diverses 2021-2022</t>
  </si>
  <si>
    <t>Bilan de l'activité au 15/9/2022</t>
  </si>
  <si>
    <t xml:space="preserve">Solde bancaire 15/9/2022 = avoir pour exercice suivant: </t>
  </si>
  <si>
    <t>2021-2022</t>
  </si>
  <si>
    <t>Au 14/09/2022</t>
  </si>
  <si>
    <t>21.10.001 - MF1 ISULA (x9)</t>
  </si>
  <si>
    <t>21.08.004 - CVL GP-N4 (x4)</t>
  </si>
  <si>
    <t>VIR - ISULA 21.10.001 - MF1 (x9)</t>
  </si>
  <si>
    <t>VIR - CRC - F210940 Achat cartes 01 au 14/09/2021 (x8)</t>
  </si>
  <si>
    <t>CRC - F210940 Achat cartes 01 au 14/09/2021 (x8)</t>
  </si>
  <si>
    <t>ACROBAT PLUS abonnement</t>
  </si>
  <si>
    <t>21.10.004 - CVL MF1 (x4)</t>
  </si>
  <si>
    <t>VIR -  CVL 21.10.004 - MF1 (x4)</t>
  </si>
  <si>
    <t>21.10.006 - A LUCERNA GP-N4 (x6)</t>
  </si>
  <si>
    <t>VIR - CRC - F211119 Achat cartes 15 au 30/09/2021 (x1)</t>
  </si>
  <si>
    <t>VIR - SG remboursement frais de dossier administratif</t>
  </si>
  <si>
    <t>CB - StickerApp macarons agrément CTR 2022</t>
  </si>
  <si>
    <t>21.09.001 - EPIC INITIATEUR (x2) / 21.10.003 - EPIC MF1 (x6)</t>
  </si>
  <si>
    <t>CB - TERRASSES DU PORT déjeuner MF1 (x11)</t>
  </si>
  <si>
    <t>VIR RASCANIER JM - Recyclage TIV 06/11/2021</t>
  </si>
  <si>
    <t>VIR FONGARO A - Recyclage TIV 06/11/2021</t>
  </si>
  <si>
    <t>FONGARO A - Recyclage TIV 06/11/2021</t>
  </si>
  <si>
    <t>RASCANIER JM - Recyclage TIV 06/11/2021</t>
  </si>
  <si>
    <t>VIR EPIC 21.09.001 INITIATEUR (x2) / 21.10.003 MF1 (x6)</t>
  </si>
  <si>
    <t>VIR A LUCERNA - 21.10.006 GP-N4 (x6)</t>
  </si>
  <si>
    <t>VIR CVL 21.08.004 - GP-N4 (x4)</t>
  </si>
  <si>
    <t>CHQ n°389 LERISSEL K - Note de frais déplacement</t>
  </si>
  <si>
    <t xml:space="preserve">CHQ n°391 GAUDEMARD Y - Note de frais déplacement </t>
  </si>
  <si>
    <t>CHQ n°392 CASA GUELFUCCI - Séminaire instructeurs</t>
  </si>
  <si>
    <t>VIR - CRC - F2110142 Achat cartes octobre 2021 (x32)</t>
  </si>
  <si>
    <t>VIR - CRC - F211103 Achat diplômes FFESSM</t>
  </si>
  <si>
    <t>VIR TORRA - Initiale TIV AMOYEL Nathan</t>
  </si>
  <si>
    <t>VIR TORRA - Recyclage TIV GRANELLI LEMOINE</t>
  </si>
  <si>
    <t>CHQ - Recyclage TIV CSLG (x5) AJA OCT 2021</t>
  </si>
  <si>
    <t>CHQ - Recyclage TIV CSLG (x3) AJA OCT 2021</t>
  </si>
  <si>
    <t>CHQ - ODYSSEE 21.10.008 - MF1 (x6)</t>
  </si>
  <si>
    <t>TORRA - Initiale TIV AMOYEL Nathan</t>
  </si>
  <si>
    <t>TORRA - Recyclage TIV GRANELLI LEMOINE</t>
  </si>
  <si>
    <t>Recyclage TIV CSLG (x5) AJA OCT 2021</t>
  </si>
  <si>
    <t>Recyclage TIV CSLG (x3) AJA OCT 2021</t>
  </si>
  <si>
    <t>21.10.008 - ODYSSEE MF1 (x6)</t>
  </si>
  <si>
    <t>ACTISUB - Recyclage TIV (x2) BAS NOV 2021</t>
  </si>
  <si>
    <t>CHQ - Recyclage TIV (x2) BAS NOV 2021</t>
  </si>
  <si>
    <t>VIR FAVONE PLONGEE - Recyclage TIV MALERBA</t>
  </si>
  <si>
    <t>VIR - Recyclage TIV LHOUMEAU</t>
  </si>
  <si>
    <t>CHQ n°390 SERAFINI F - Frais déjeuner TIV 06/11/21</t>
  </si>
  <si>
    <t>FAVONE PLONGEE - Recyclage TIV MALERBA</t>
  </si>
  <si>
    <t>LHOUMEAU - Recyclage TIV</t>
  </si>
  <si>
    <t>VIR - Recyclage TIV BOCHEREL</t>
  </si>
  <si>
    <t>VIR SUB'DIVE - Recyclage TIV ROLLIN</t>
  </si>
  <si>
    <t>SUB'DIVE Recyclage TIV ROLLIN F</t>
  </si>
  <si>
    <t>CHQ - Recyclage TIV (x2) Initiales (x8) CVL</t>
  </si>
  <si>
    <t>CHQ - Recyclage TIV (x3) AJA DEC 2021</t>
  </si>
  <si>
    <t>CHQ - Recyclage TIV (x3) BAS NOV 2021</t>
  </si>
  <si>
    <t>CB - LE GRILL - Déjeuner recyclage TIV AJACCIO</t>
  </si>
  <si>
    <t>CB - Hôtel CASTEL-VECCHIO location salle recycl. TIV</t>
  </si>
  <si>
    <t>Hôtel CASTEL-VECCHIO location salle recycl. TIV</t>
  </si>
  <si>
    <t>SERAFINI F - Rembt déjeuner TIV 06/11/21</t>
  </si>
  <si>
    <t>GAUDEMARD Y - Note de frais déplacement IR</t>
  </si>
  <si>
    <t>LERISSEL K - Note de frais déplacement IR</t>
  </si>
  <si>
    <t>CAPI CORSU TSM 21.10.002 - INITIATEUR (x3)</t>
  </si>
  <si>
    <t>OLLAGNON V - Initial TIV 27/03/2022</t>
  </si>
  <si>
    <t>CHQ - CAPI CORSU TSM 21.10.002 - INITIATEUR (x3)</t>
  </si>
  <si>
    <t>VIR - OLLAGNON V - Initial TIV 27/03/2022</t>
  </si>
  <si>
    <t>VIR - OLIVI E - Recyclage TIV 11/12/2021</t>
  </si>
  <si>
    <t>OLIVI E - Recyclage TIV 11/12/2021</t>
  </si>
  <si>
    <t>CVL location salle + consommables TIV 28/11/21</t>
  </si>
  <si>
    <t>VIR - CVL location salle + consommables TIV 28/11/21</t>
  </si>
  <si>
    <t>VIR - CRC - F211136 Achat cartes novembre 2021 (x3)</t>
  </si>
  <si>
    <t>VIR CRC - Subvention 2022 (partie 1)</t>
  </si>
  <si>
    <t>VIR - CRC - Subvention 2022 (partie 1) + Recyclage TIV PERI</t>
  </si>
  <si>
    <t>VIR - Recyclage TIV PERI P (virement CRC)</t>
  </si>
  <si>
    <t>VIR - DUMAS P (CVL) TIV Recyclage (x2) Initiale (x3)</t>
  </si>
  <si>
    <t>VIR - CRC - F211230 Achat cartes décembre 2021 (x14)</t>
  </si>
  <si>
    <t>Poste 2 Activités et Réunions</t>
  </si>
  <si>
    <t>VIR GAUDEMARD Y - Rembt frais TIV CVL 28/11/21</t>
  </si>
  <si>
    <t>VIR GAUDEMARD Y - Rembt frais TIV AJA 05/12/21</t>
  </si>
  <si>
    <t>VIR - CASTILLE TIV Initial Bastia (x2)</t>
  </si>
  <si>
    <t>Solde bancaire au 15/9/2021 a renseigner sur l'onglet "compte cheque"</t>
  </si>
  <si>
    <t>CHQ n°393 CASA GUELFUCCI réunion CTR février 2022</t>
  </si>
  <si>
    <t>CHQ n°394 FFESSM formateur TIV BLANCHARD</t>
  </si>
  <si>
    <t>CB - AIR CORSICA + HERTZ AGN LYON</t>
  </si>
  <si>
    <t>CB - AMAZON - Micro BOYA + Trépied</t>
  </si>
  <si>
    <t>CB - HELLOASSO - AGN LYON repas</t>
  </si>
  <si>
    <t>VIR DUMAS P - Rembt frais TIV CVL 28/11/21</t>
  </si>
  <si>
    <t>VIR - JPV - Frais km réunion centres agréés</t>
  </si>
  <si>
    <t>VIR - SP - EXAPRINT - impression memento</t>
  </si>
  <si>
    <t>CB - LECLERC - Courses pour réunion CTR</t>
  </si>
  <si>
    <t>CB - NESPRESSO - Café réunion CTR CORTE</t>
  </si>
  <si>
    <t>VIR - PM GUILLET remboursements frais réunion CTR</t>
  </si>
  <si>
    <t>VIR - JP IMBERT remboursements frais réunion CTR</t>
  </si>
  <si>
    <t>VIR - JPV - Frais km réunion CTR encadrants</t>
  </si>
  <si>
    <t>VIR - A LUCERNA ANTEOR GREGORY Jacques</t>
  </si>
  <si>
    <t>VIR - CODEPZ2A  ANTEOR BOTEQUIN Jean</t>
  </si>
  <si>
    <t>CB - MARIOTT hôtel AGN LYON</t>
  </si>
  <si>
    <t>CB - HERTZ location voiture AGN LYON</t>
  </si>
  <si>
    <t>CB - SUELTA VERDE dîner AGN LYON</t>
  </si>
  <si>
    <t>CB - ASF péage AGN LYON</t>
  </si>
  <si>
    <t>VIR - CSLG 22.04.002  INITIATEUR (x6)</t>
  </si>
  <si>
    <t>PRLVT - SG Cotisation annuelle carte</t>
  </si>
  <si>
    <t>VIR - BLANC Christophe recyclage TIV Bastia mai 2022</t>
  </si>
  <si>
    <t>VIR - BLANC Ch recyclage TIV Bastia mai 2022</t>
  </si>
  <si>
    <t>CHQ N°395 - CASA GUELFUCCI journée CTR</t>
  </si>
  <si>
    <t>CB - BISTROT DE KETTY visite centre PoVo</t>
  </si>
  <si>
    <t>CB - Comptoirs Cie aéroport Marseille dîner</t>
  </si>
  <si>
    <t>CB - Station Allies carburant AGN LYON</t>
  </si>
  <si>
    <t>CB - AIR CORSICA CTN MARSEILLE mai 2022</t>
  </si>
  <si>
    <t>VIR - CRC - Subvention 2022 (partie 2)</t>
  </si>
  <si>
    <t>VIR - INCANTU 22.04.003 MF1 (x4)</t>
  </si>
  <si>
    <t>CB - BAR DU GOLFE visite centres Calvi</t>
  </si>
  <si>
    <t>CB - Parking visite centres Calvi</t>
  </si>
  <si>
    <t>VIR - Rembt frais AGN LYON</t>
  </si>
  <si>
    <t>VIR - CRC - F220435 Achat cartes avril 2022 (x11)</t>
  </si>
  <si>
    <t>VIR - PM GUILLET remboursements HERTZ réunion CTR</t>
  </si>
  <si>
    <t>VIR - ISULA 22.05.015 GP-N4 (x2)</t>
  </si>
  <si>
    <t>VIR - E RAGNOLE 21.10.005 GP-N4 (x5)</t>
  </si>
  <si>
    <t>VIR - ISULA 22-06-002 INITIATEUR (x6)</t>
  </si>
  <si>
    <t>PRLVT - SG frais dossier administratif</t>
  </si>
  <si>
    <t>VIR - INCANTU 22.06.003 + 22.05.016</t>
  </si>
  <si>
    <t>VIR - AZ rembt frais - CTN mai 2022</t>
  </si>
  <si>
    <t>VIR - AZ rembt partiel frais  - AGN LYON 2022</t>
  </si>
  <si>
    <t>VIR - AZ rembt partiel frais - AGN LYON 2022</t>
  </si>
  <si>
    <t>CHQ - ODYSSEE 22.05.014 + TIV (MARAVAL, MAURY)</t>
  </si>
  <si>
    <t>VIR - E RAGNOLE 22-06-004 N4 (x11)</t>
  </si>
  <si>
    <t>VIR - INCANTU 22-06-005 N4 (x15)</t>
  </si>
  <si>
    <t>VIR - EPIC 22-06-001 N4 (x8)</t>
  </si>
  <si>
    <t>VIR - PoVo 22-05-017 N4 (x5)</t>
  </si>
  <si>
    <t>VIR - CRC - F 220546 Achat cartes mai 2022 (x2)</t>
  </si>
  <si>
    <t>VIR - CRC - F 220644 Achat cartes juin 2022 (x41)</t>
  </si>
  <si>
    <t>VIR - CRC - F 220601 Achat fournitures juin 2022</t>
  </si>
  <si>
    <t>VIR - INCANTU 22.07.001 N4 (x6)</t>
  </si>
  <si>
    <t>VIR - PENVEN S - Rbt AIR CORSICA AGN LYON</t>
  </si>
  <si>
    <t>CB - LA POSTE envoi RAR E RAGNOLE</t>
  </si>
  <si>
    <t>CHQ - ODYSSEE 22.05.018 &amp; DAUPHINS V (ANTEOR)</t>
  </si>
  <si>
    <t>VIR - RENTY R. final+examen MF1</t>
  </si>
  <si>
    <t>VIR - VERRECCHIA L. final+examen MF1</t>
  </si>
  <si>
    <t>VIR - TURC JC. final+examen MF1</t>
  </si>
  <si>
    <t>VIR - TAILLANDIER T. final+examen MF1</t>
  </si>
  <si>
    <t>VIR - VERRECCHIA I. final+examen MF1</t>
  </si>
  <si>
    <t>CB - ESPACE MICRO - Achat tableaux + feutres</t>
  </si>
  <si>
    <t>CB - PAPARAZZI - Déjeuner CTR</t>
  </si>
  <si>
    <t>VIR - DELAGARDE M. final+examen MF1</t>
  </si>
  <si>
    <t>CB - CASTEL-VECCHIO Loc. salle 5 jours</t>
  </si>
  <si>
    <t>CB - CASTEL-VECCHIO Loc. salle final MF1 CTR</t>
  </si>
  <si>
    <t>VIR - EPIC 22-07-002 INITIATEUR (x4)</t>
  </si>
  <si>
    <t>VIR - BAR-HEN A. final+examen MF1</t>
  </si>
  <si>
    <t>VIR - VAUNA L. final+examen MF1</t>
  </si>
  <si>
    <t>VIR - CAMPUS A-S. final+examen MF1</t>
  </si>
  <si>
    <t>VIR - TURC JC. Rbt final+examen MF1</t>
  </si>
  <si>
    <t>VIR - CRC - F 220761 Achat cartes juillet 2022 (x11)</t>
  </si>
  <si>
    <t>CB - CEDIGRAPHE Achat blocs CTR - Acompte</t>
  </si>
  <si>
    <t>VIR - ISULA 22.08.001 N4 (x4)</t>
  </si>
  <si>
    <t>CB - AIR CORSICA CTN MARSEILLE sept 2022</t>
  </si>
  <si>
    <t>CHQ - NCB 22.04.004 GP-N4 (x3)</t>
  </si>
  <si>
    <t>CHQ - PORTAL H. final+examen MF1</t>
  </si>
  <si>
    <t>CHQ - DOUDEAU ANTEOR (x1)</t>
  </si>
  <si>
    <t>CHQ - BINAZET ANTEOR (x1)</t>
  </si>
  <si>
    <t>VIR - CVL 22.08.002 GP-N4 (x3)</t>
  </si>
  <si>
    <t>VIR - ISULA 22.08.001 GP-N4 (x4)</t>
  </si>
  <si>
    <t>VIR - PINGONT S. final+examen MF1</t>
  </si>
  <si>
    <t>CB - ESPACE MICRO - Achat tableaux VELEDA</t>
  </si>
  <si>
    <t>VIR - BLOMME M. final+examen MF1</t>
  </si>
  <si>
    <t>VIR - CVL 22.08.005 MF1 (x5)</t>
  </si>
  <si>
    <t>CB - EXAPRINT Bâches CTR</t>
  </si>
  <si>
    <t>CB - GIFT CAMPAIGN clés USB</t>
  </si>
  <si>
    <t>CHQ 398 - CALA DI SOL - final MF1 sept</t>
  </si>
  <si>
    <t>VIR - JPV - Frais MF1 03-09-2022</t>
  </si>
  <si>
    <t>VIR - ODYSSEE - Frais MF1 août 2022</t>
  </si>
  <si>
    <t>CB - GIFT CAMPAIGN Stylos CTR</t>
  </si>
  <si>
    <t>CB - GIFT CAMPAIGN Sacs bandoulière</t>
  </si>
  <si>
    <t>CB - GIFT CAMPAIGN - Stylos CTR</t>
  </si>
  <si>
    <t>CB - GIFT CAMPAIGN - Sacs bandoulière</t>
  </si>
  <si>
    <t>CB - GIFT CAMPAIGN - Clés USB CTR</t>
  </si>
  <si>
    <t>CB - GIFT CAMPAIGN - Porte-document CTR</t>
  </si>
  <si>
    <t>VIR - ESCALES J - Frais km MF1 03 09 2022</t>
  </si>
  <si>
    <t>VIR - HOTEL CASTEL-VECCHIO MF1 ESCALES</t>
  </si>
  <si>
    <t>VIR - SG Remmbt frais dossier administratif</t>
  </si>
  <si>
    <t>VIR - CRC - F 220866 Achat cartes août 2022 (x14)</t>
  </si>
  <si>
    <t>VIR - KANUMERA - F19443 Vestes College IR</t>
  </si>
  <si>
    <t>VIR - MANENTI L Bourse N4</t>
  </si>
  <si>
    <t>VIR - DA COSTA C Bourse Initiateur</t>
  </si>
  <si>
    <t>VIR - PENVEN S Frais km IRS MF1 Galeria</t>
  </si>
  <si>
    <t>CB - CEDIGRAPHE Achat blocs CTR - solde</t>
  </si>
  <si>
    <t xml:space="preserve">Droits d'examens CTR	</t>
  </si>
  <si>
    <t xml:space="preserve">TIV (formations initiales, recyclages)	</t>
  </si>
  <si>
    <t>ANTEOR (cartes)</t>
  </si>
  <si>
    <t>TIV (location de salles, remboursement frais, formation cadre)</t>
  </si>
  <si>
    <t>Examens MF1 (location salle, frais logistiques, …)</t>
  </si>
  <si>
    <t>Bourses régionales (MF1, GP-N4, INITIATEUR)</t>
  </si>
  <si>
    <t>Matériel pour réunion (micro, trépied, …)</t>
  </si>
  <si>
    <t>Séminaire des instructeurs</t>
  </si>
  <si>
    <t>Réunion CTR - Journée des encadrants</t>
  </si>
  <si>
    <t>AGN LYON - Avril 2022</t>
  </si>
  <si>
    <t>AGN LYON - Remboursement</t>
  </si>
  <si>
    <t>CTN - Mai 2022</t>
  </si>
  <si>
    <t>CTN remboursement - Mai 2022</t>
  </si>
  <si>
    <t>CTN - Septembre 2022</t>
  </si>
  <si>
    <t>Matériel pour stages CTR (tableaux, …)</t>
  </si>
  <si>
    <t>Remboursement frais bancaires (2021 et 2022)</t>
  </si>
  <si>
    <t>Petit matériel CTR (stickers, blocs, clés USB, …)</t>
  </si>
  <si>
    <t>Fournitures Collège des Instructeurs</t>
  </si>
  <si>
    <t>Déplacements (indemnités km, …)</t>
  </si>
  <si>
    <t>REPORT 15/9/2021  = 1° partie subvention de l'année et doit figurer au poste subventions</t>
  </si>
  <si>
    <t>Subvention 2022 (partie 2)</t>
  </si>
  <si>
    <t>Subvention 2022 (partie 1)</t>
  </si>
  <si>
    <t>BOCHEREL - Recyclage TIV</t>
  </si>
  <si>
    <t>CHQ 396 SERAFINI F - Rembt frais TIV 12/21 et 04/22</t>
  </si>
  <si>
    <t>(Poste 1 : facturé non-débité au 14/09/2022)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</si>
</sst>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_);[Red]\(#,##0\ &quot;€&quot;\)"/>
    <numFmt numFmtId="165" formatCode="#,##0.00\ &quot;€&quot;_);[Red]\(#,##0.00\ &quot;€&quot;\)"/>
    <numFmt numFmtId="166" formatCode="#,##0.00\ [$€-1]"/>
    <numFmt numFmtId="167" formatCode="#,##0.00\ &quot;€&quot;"/>
    <numFmt numFmtId="168" formatCode="_-* #,##0.00\ [$€-40C]_-;\-* #,##0.00\ [$€-40C]_-;_-* &quot;-&quot;??\ [$€-40C]_-;_-@_-"/>
  </numFmts>
  <fonts count="33">
    <font>
      <sz val="10"/>
      <name val="Arial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4" fontId="13" fillId="2" borderId="1" xfId="0" applyNumberFormat="1" applyFont="1" applyFill="1" applyBorder="1"/>
    <xf numFmtId="4" fontId="0" fillId="2" borderId="2" xfId="0" applyNumberFormat="1" applyFill="1" applyBorder="1"/>
    <xf numFmtId="3" fontId="0" fillId="2" borderId="2" xfId="0" applyNumberFormat="1" applyFill="1" applyBorder="1"/>
    <xf numFmtId="4" fontId="0" fillId="2" borderId="3" xfId="0" applyNumberFormat="1" applyFill="1" applyBorder="1" applyAlignment="1">
      <alignment horizontal="right"/>
    </xf>
    <xf numFmtId="4" fontId="12" fillId="2" borderId="4" xfId="0" applyNumberFormat="1" applyFont="1" applyFill="1" applyBorder="1" applyAlignment="1">
      <alignment horizontal="center"/>
    </xf>
    <xf numFmtId="4" fontId="0" fillId="2" borderId="1" xfId="0" applyNumberFormat="1" applyFill="1" applyBorder="1"/>
    <xf numFmtId="4" fontId="0" fillId="2" borderId="2" xfId="0" applyNumberFormat="1" applyFill="1" applyBorder="1" applyAlignment="1">
      <alignment horizontal="right"/>
    </xf>
    <xf numFmtId="4" fontId="0" fillId="2" borderId="5" xfId="0" applyNumberFormat="1" applyFill="1" applyBorder="1"/>
    <xf numFmtId="4" fontId="14" fillId="2" borderId="5" xfId="0" applyNumberFormat="1" applyFont="1" applyFill="1" applyBorder="1"/>
    <xf numFmtId="3" fontId="14" fillId="2" borderId="5" xfId="0" applyNumberFormat="1" applyFont="1" applyFill="1" applyBorder="1"/>
    <xf numFmtId="4" fontId="0" fillId="2" borderId="6" xfId="0" applyNumberForma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center"/>
    </xf>
    <xf numFmtId="4" fontId="14" fillId="2" borderId="8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horizontal="left"/>
    </xf>
    <xf numFmtId="4" fontId="0" fillId="2" borderId="5" xfId="0" applyNumberFormat="1" applyFill="1" applyBorder="1" applyAlignment="1">
      <alignment horizontal="right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4" fontId="12" fillId="0" borderId="0" xfId="0" applyNumberFormat="1" applyFont="1" applyAlignment="1" applyProtection="1">
      <alignment horizontal="center"/>
      <protection locked="0"/>
    </xf>
    <xf numFmtId="166" fontId="11" fillId="0" borderId="9" xfId="0" applyNumberFormat="1" applyFont="1" applyBorder="1" applyAlignment="1" applyProtection="1">
      <alignment horizontal="right"/>
      <protection locked="0"/>
    </xf>
    <xf numFmtId="167" fontId="11" fillId="0" borderId="9" xfId="0" applyNumberFormat="1" applyFont="1" applyBorder="1" applyAlignment="1" applyProtection="1">
      <alignment horizontal="right"/>
      <protection locked="0"/>
    </xf>
    <xf numFmtId="167" fontId="19" fillId="0" borderId="9" xfId="0" applyNumberFormat="1" applyFont="1" applyBorder="1" applyAlignment="1" applyProtection="1">
      <alignment horizontal="right"/>
      <protection locked="0"/>
    </xf>
    <xf numFmtId="167" fontId="11" fillId="0" borderId="9" xfId="0" applyNumberFormat="1" applyFont="1" applyBorder="1" applyProtection="1">
      <protection locked="0"/>
    </xf>
    <xf numFmtId="167" fontId="11" fillId="0" borderId="11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0" xfId="0" applyNumberFormat="1" applyAlignment="1">
      <alignment horizontal="right"/>
    </xf>
    <xf numFmtId="4" fontId="0" fillId="3" borderId="12" xfId="0" applyNumberFormat="1" applyFill="1" applyBorder="1"/>
    <xf numFmtId="4" fontId="0" fillId="3" borderId="13" xfId="0" applyNumberFormat="1" applyFill="1" applyBorder="1"/>
    <xf numFmtId="3" fontId="0" fillId="3" borderId="13" xfId="0" applyNumberFormat="1" applyFill="1" applyBorder="1"/>
    <xf numFmtId="4" fontId="11" fillId="3" borderId="13" xfId="0" applyNumberFormat="1" applyFont="1" applyFill="1" applyBorder="1" applyAlignment="1">
      <alignment horizontal="right"/>
    </xf>
    <xf numFmtId="4" fontId="12" fillId="3" borderId="14" xfId="0" applyNumberFormat="1" applyFont="1" applyFill="1" applyBorder="1" applyAlignment="1">
      <alignment horizontal="center"/>
    </xf>
    <xf numFmtId="4" fontId="0" fillId="3" borderId="15" xfId="0" applyNumberFormat="1" applyFill="1" applyBorder="1" applyAlignment="1">
      <alignment horizontal="right"/>
    </xf>
    <xf numFmtId="4" fontId="4" fillId="3" borderId="8" xfId="0" applyNumberFormat="1" applyFont="1" applyFill="1" applyBorder="1"/>
    <xf numFmtId="4" fontId="0" fillId="3" borderId="5" xfId="0" applyNumberFormat="1" applyFill="1" applyBorder="1"/>
    <xf numFmtId="4" fontId="15" fillId="3" borderId="5" xfId="0" applyNumberFormat="1" applyFont="1" applyFill="1" applyBorder="1"/>
    <xf numFmtId="3" fontId="15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7" fontId="4" fillId="3" borderId="7" xfId="0" applyNumberFormat="1" applyFont="1" applyFill="1" applyBorder="1" applyAlignment="1">
      <alignment horizontal="center"/>
    </xf>
    <xf numFmtId="4" fontId="14" fillId="3" borderId="8" xfId="0" applyNumberFormat="1" applyFont="1" applyFill="1" applyBorder="1" applyAlignment="1">
      <alignment horizontal="left"/>
    </xf>
    <xf numFmtId="4" fontId="14" fillId="3" borderId="5" xfId="0" applyNumberFormat="1" applyFont="1" applyFill="1" applyBorder="1" applyAlignment="1">
      <alignment horizontal="left"/>
    </xf>
    <xf numFmtId="4" fontId="0" fillId="3" borderId="6" xfId="0" applyNumberFormat="1" applyFill="1" applyBorder="1" applyAlignment="1">
      <alignment horizontal="right"/>
    </xf>
    <xf numFmtId="4" fontId="11" fillId="3" borderId="12" xfId="0" applyNumberFormat="1" applyFont="1" applyFill="1" applyBorder="1"/>
    <xf numFmtId="3" fontId="11" fillId="3" borderId="13" xfId="0" applyNumberFormat="1" applyFont="1" applyFill="1" applyBorder="1"/>
    <xf numFmtId="4" fontId="11" fillId="3" borderId="15" xfId="0" applyNumberFormat="1" applyFont="1" applyFill="1" applyBorder="1" applyAlignment="1">
      <alignment horizontal="right"/>
    </xf>
    <xf numFmtId="4" fontId="14" fillId="3" borderId="5" xfId="0" applyNumberFormat="1" applyFont="1" applyFill="1" applyBorder="1"/>
    <xf numFmtId="4" fontId="14" fillId="3" borderId="8" xfId="0" applyNumberFormat="1" applyFont="1" applyFill="1" applyBorder="1" applyAlignment="1">
      <alignment horizontal="right"/>
    </xf>
    <xf numFmtId="4" fontId="0" fillId="3" borderId="13" xfId="0" applyNumberFormat="1" applyFill="1" applyBorder="1" applyAlignment="1">
      <alignment horizontal="right"/>
    </xf>
    <xf numFmtId="4" fontId="11" fillId="3" borderId="6" xfId="0" applyNumberFormat="1" applyFont="1" applyFill="1" applyBorder="1" applyAlignment="1">
      <alignment horizontal="right"/>
    </xf>
    <xf numFmtId="4" fontId="17" fillId="3" borderId="8" xfId="0" applyNumberFormat="1" applyFont="1" applyFill="1" applyBorder="1" applyAlignment="1">
      <alignment horizontal="right"/>
    </xf>
    <xf numFmtId="4" fontId="17" fillId="3" borderId="5" xfId="0" applyNumberFormat="1" applyFont="1" applyFill="1" applyBorder="1" applyAlignment="1">
      <alignment horizontal="left"/>
    </xf>
    <xf numFmtId="4" fontId="13" fillId="3" borderId="5" xfId="0" applyNumberFormat="1" applyFont="1" applyFill="1" applyBorder="1" applyAlignment="1">
      <alignment horizontal="right"/>
    </xf>
    <xf numFmtId="167" fontId="18" fillId="3" borderId="7" xfId="0" applyNumberFormat="1" applyFont="1" applyFill="1" applyBorder="1" applyAlignment="1">
      <alignment horizontal="center"/>
    </xf>
    <xf numFmtId="4" fontId="16" fillId="3" borderId="5" xfId="0" applyNumberFormat="1" applyFont="1" applyFill="1" applyBorder="1"/>
    <xf numFmtId="4" fontId="0" fillId="3" borderId="5" xfId="0" applyNumberFormat="1" applyFill="1" applyBorder="1" applyAlignment="1">
      <alignment horizontal="right"/>
    </xf>
    <xf numFmtId="4" fontId="12" fillId="3" borderId="12" xfId="0" applyNumberFormat="1" applyFont="1" applyFill="1" applyBorder="1"/>
    <xf numFmtId="4" fontId="4" fillId="3" borderId="13" xfId="0" applyNumberFormat="1" applyFont="1" applyFill="1" applyBorder="1"/>
    <xf numFmtId="4" fontId="16" fillId="3" borderId="13" xfId="0" applyNumberFormat="1" applyFont="1" applyFill="1" applyBorder="1"/>
    <xf numFmtId="4" fontId="11" fillId="3" borderId="13" xfId="0" applyNumberFormat="1" applyFont="1" applyFill="1" applyBorder="1"/>
    <xf numFmtId="167" fontId="20" fillId="0" borderId="16" xfId="0" applyNumberFormat="1" applyFont="1" applyBorder="1" applyAlignment="1">
      <alignment horizontal="center"/>
    </xf>
    <xf numFmtId="167" fontId="21" fillId="0" borderId="16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167" fontId="22" fillId="0" borderId="17" xfId="0" applyNumberFormat="1" applyFont="1" applyBorder="1"/>
    <xf numFmtId="167" fontId="23" fillId="0" borderId="17" xfId="0" applyNumberFormat="1" applyFont="1" applyBorder="1"/>
    <xf numFmtId="167" fontId="0" fillId="0" borderId="17" xfId="0" applyNumberFormat="1" applyBorder="1"/>
    <xf numFmtId="167" fontId="0" fillId="0" borderId="0" xfId="0" applyNumberFormat="1" applyAlignment="1">
      <alignment horizontal="right"/>
    </xf>
    <xf numFmtId="167" fontId="4" fillId="0" borderId="17" xfId="0" applyNumberFormat="1" applyFont="1" applyBorder="1" applyAlignment="1">
      <alignment horizontal="right"/>
    </xf>
    <xf numFmtId="4" fontId="11" fillId="4" borderId="17" xfId="0" applyNumberFormat="1" applyFont="1" applyFill="1" applyBorder="1" applyAlignment="1">
      <alignment horizontal="center"/>
    </xf>
    <xf numFmtId="4" fontId="11" fillId="4" borderId="17" xfId="0" applyNumberFormat="1" applyFont="1" applyFill="1" applyBorder="1"/>
    <xf numFmtId="167" fontId="11" fillId="0" borderId="18" xfId="0" applyNumberFormat="1" applyFont="1" applyBorder="1" applyAlignment="1" applyProtection="1">
      <alignment horizontal="right"/>
      <protection locked="0"/>
    </xf>
    <xf numFmtId="167" fontId="11" fillId="0" borderId="19" xfId="0" applyNumberFormat="1" applyFont="1" applyBorder="1" applyAlignment="1" applyProtection="1">
      <alignment horizontal="right"/>
      <protection locked="0"/>
    </xf>
    <xf numFmtId="4" fontId="14" fillId="4" borderId="20" xfId="0" applyNumberFormat="1" applyFont="1" applyFill="1" applyBorder="1" applyAlignment="1">
      <alignment horizontal="right"/>
    </xf>
    <xf numFmtId="0" fontId="1" fillId="0" borderId="0" xfId="0" applyFont="1" applyProtection="1">
      <protection locked="0"/>
    </xf>
    <xf numFmtId="14" fontId="0" fillId="0" borderId="17" xfId="0" applyNumberFormat="1" applyBorder="1" applyAlignment="1" applyProtection="1">
      <alignment horizontal="left"/>
      <protection locked="0"/>
    </xf>
    <xf numFmtId="0" fontId="0" fillId="0" borderId="17" xfId="0" applyBorder="1" applyProtection="1">
      <protection locked="0"/>
    </xf>
    <xf numFmtId="166" fontId="0" fillId="0" borderId="17" xfId="0" applyNumberFormat="1" applyBorder="1" applyProtection="1">
      <protection locked="0"/>
    </xf>
    <xf numFmtId="14" fontId="0" fillId="0" borderId="17" xfId="0" applyNumberFormat="1" applyBorder="1" applyProtection="1">
      <protection locked="0"/>
    </xf>
    <xf numFmtId="0" fontId="4" fillId="0" borderId="21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0" fillId="0" borderId="19" xfId="0" applyNumberFormat="1" applyBorder="1"/>
    <xf numFmtId="166" fontId="0" fillId="0" borderId="17" xfId="0" applyNumberFormat="1" applyBorder="1"/>
    <xf numFmtId="166" fontId="24" fillId="5" borderId="17" xfId="0" applyNumberFormat="1" applyFont="1" applyFill="1" applyBorder="1"/>
    <xf numFmtId="167" fontId="25" fillId="0" borderId="19" xfId="0" applyNumberFormat="1" applyFont="1" applyBorder="1"/>
    <xf numFmtId="2" fontId="0" fillId="0" borderId="0" xfId="0" applyNumberForma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166" fontId="25" fillId="0" borderId="17" xfId="0" applyNumberFormat="1" applyFont="1" applyBorder="1" applyProtection="1">
      <protection locked="0"/>
    </xf>
    <xf numFmtId="49" fontId="4" fillId="0" borderId="0" xfId="0" applyNumberFormat="1" applyFont="1" applyAlignment="1">
      <alignment horizontal="center"/>
    </xf>
    <xf numFmtId="2" fontId="0" fillId="0" borderId="0" xfId="0" applyNumberFormat="1"/>
    <xf numFmtId="0" fontId="6" fillId="0" borderId="21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66" fontId="1" fillId="0" borderId="17" xfId="0" applyNumberFormat="1" applyFont="1" applyBorder="1"/>
    <xf numFmtId="167" fontId="26" fillId="0" borderId="9" xfId="0" applyNumberFormat="1" applyFont="1" applyBorder="1" applyAlignment="1">
      <alignment horizontal="right"/>
    </xf>
    <xf numFmtId="14" fontId="12" fillId="0" borderId="17" xfId="0" applyNumberFormat="1" applyFont="1" applyBorder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166" fontId="0" fillId="0" borderId="22" xfId="0" applyNumberFormat="1" applyBorder="1" applyProtection="1">
      <protection locked="0"/>
    </xf>
    <xf numFmtId="0" fontId="12" fillId="0" borderId="17" xfId="0" applyFont="1" applyBorder="1" applyProtection="1">
      <protection locked="0"/>
    </xf>
    <xf numFmtId="14" fontId="12" fillId="0" borderId="17" xfId="0" applyNumberFormat="1" applyFont="1" applyBorder="1" applyProtection="1">
      <protection locked="0"/>
    </xf>
    <xf numFmtId="0" fontId="12" fillId="0" borderId="0" xfId="0" applyFont="1"/>
    <xf numFmtId="0" fontId="12" fillId="0" borderId="22" xfId="0" applyFont="1" applyBorder="1" applyProtection="1">
      <protection locked="0"/>
    </xf>
    <xf numFmtId="14" fontId="0" fillId="6" borderId="17" xfId="0" applyNumberFormat="1" applyFill="1" applyBorder="1" applyAlignment="1" applyProtection="1">
      <alignment horizontal="left"/>
      <protection locked="0"/>
    </xf>
    <xf numFmtId="0" fontId="0" fillId="6" borderId="17" xfId="0" applyFill="1" applyBorder="1" applyProtection="1">
      <protection locked="0"/>
    </xf>
    <xf numFmtId="166" fontId="0" fillId="6" borderId="17" xfId="0" applyNumberFormat="1" applyFill="1" applyBorder="1" applyProtection="1">
      <protection locked="0"/>
    </xf>
    <xf numFmtId="14" fontId="12" fillId="6" borderId="17" xfId="0" applyNumberFormat="1" applyFont="1" applyFill="1" applyBorder="1" applyAlignment="1" applyProtection="1">
      <alignment horizontal="left"/>
      <protection locked="0"/>
    </xf>
    <xf numFmtId="14" fontId="12" fillId="6" borderId="17" xfId="0" applyNumberFormat="1" applyFont="1" applyFill="1" applyBorder="1" applyProtection="1">
      <protection locked="0"/>
    </xf>
    <xf numFmtId="0" fontId="12" fillId="6" borderId="17" xfId="0" applyFont="1" applyFill="1" applyBorder="1" applyProtection="1">
      <protection locked="0"/>
    </xf>
    <xf numFmtId="164" fontId="0" fillId="0" borderId="17" xfId="0" applyNumberFormat="1" applyBorder="1" applyProtection="1">
      <protection locked="0"/>
    </xf>
    <xf numFmtId="0" fontId="12" fillId="0" borderId="17" xfId="0" applyFont="1" applyBorder="1"/>
    <xf numFmtId="164" fontId="0" fillId="0" borderId="17" xfId="0" applyNumberFormat="1" applyBorder="1" applyAlignment="1" applyProtection="1">
      <alignment horizontal="right"/>
      <protection locked="0"/>
    </xf>
    <xf numFmtId="14" fontId="0" fillId="0" borderId="22" xfId="0" applyNumberFormat="1" applyBorder="1" applyProtection="1">
      <protection locked="0"/>
    </xf>
    <xf numFmtId="0" fontId="25" fillId="0" borderId="17" xfId="0" applyFont="1" applyBorder="1" applyAlignment="1" applyProtection="1">
      <alignment horizontal="right"/>
      <protection locked="0"/>
    </xf>
    <xf numFmtId="0" fontId="25" fillId="0" borderId="17" xfId="0" applyFont="1" applyBorder="1" applyProtection="1">
      <protection locked="0"/>
    </xf>
    <xf numFmtId="14" fontId="29" fillId="0" borderId="17" xfId="0" applyNumberFormat="1" applyFont="1" applyBorder="1" applyProtection="1">
      <protection locked="0"/>
    </xf>
    <xf numFmtId="14" fontId="12" fillId="0" borderId="22" xfId="0" applyNumberFormat="1" applyFont="1" applyBorder="1" applyAlignment="1" applyProtection="1">
      <alignment horizontal="left"/>
      <protection locked="0"/>
    </xf>
    <xf numFmtId="168" fontId="0" fillId="0" borderId="17" xfId="0" applyNumberFormat="1" applyBorder="1" applyProtection="1">
      <protection locked="0"/>
    </xf>
    <xf numFmtId="166" fontId="29" fillId="0" borderId="17" xfId="0" applyNumberFormat="1" applyFont="1" applyBorder="1" applyProtection="1">
      <protection locked="0"/>
    </xf>
    <xf numFmtId="14" fontId="29" fillId="0" borderId="17" xfId="0" applyNumberFormat="1" applyFont="1" applyBorder="1" applyAlignment="1" applyProtection="1">
      <alignment horizontal="left"/>
      <protection locked="0"/>
    </xf>
    <xf numFmtId="14" fontId="12" fillId="0" borderId="22" xfId="0" applyNumberFormat="1" applyFont="1" applyBorder="1" applyProtection="1">
      <protection locked="0"/>
    </xf>
    <xf numFmtId="164" fontId="30" fillId="0" borderId="17" xfId="0" applyNumberFormat="1" applyFont="1" applyBorder="1" applyProtection="1">
      <protection locked="0"/>
    </xf>
    <xf numFmtId="0" fontId="29" fillId="0" borderId="17" xfId="0" applyFont="1" applyBorder="1" applyProtection="1">
      <protection locked="0"/>
    </xf>
    <xf numFmtId="14" fontId="29" fillId="0" borderId="22" xfId="0" applyNumberFormat="1" applyFont="1" applyBorder="1" applyAlignment="1" applyProtection="1">
      <alignment horizontal="left"/>
      <protection locked="0"/>
    </xf>
    <xf numFmtId="14" fontId="25" fillId="0" borderId="17" xfId="0" applyNumberFormat="1" applyFont="1" applyBorder="1" applyAlignment="1" applyProtection="1">
      <alignment horizontal="left"/>
      <protection locked="0"/>
    </xf>
    <xf numFmtId="14" fontId="25" fillId="0" borderId="17" xfId="0" applyNumberFormat="1" applyFont="1" applyBorder="1" applyProtection="1">
      <protection locked="0"/>
    </xf>
    <xf numFmtId="168" fontId="25" fillId="0" borderId="17" xfId="0" applyNumberFormat="1" applyFont="1" applyBorder="1" applyProtection="1">
      <protection locked="0"/>
    </xf>
    <xf numFmtId="0" fontId="25" fillId="0" borderId="35" xfId="0" applyFont="1" applyBorder="1" applyAlignment="1">
      <alignment horizontal="center"/>
    </xf>
    <xf numFmtId="167" fontId="11" fillId="0" borderId="10" xfId="0" applyNumberFormat="1" applyFont="1" applyBorder="1" applyAlignment="1" applyProtection="1">
      <alignment horizontal="right"/>
      <protection locked="0"/>
    </xf>
    <xf numFmtId="14" fontId="31" fillId="0" borderId="17" xfId="0" applyNumberFormat="1" applyFont="1" applyBorder="1" applyProtection="1">
      <protection locked="0"/>
    </xf>
    <xf numFmtId="166" fontId="12" fillId="0" borderId="17" xfId="0" applyNumberFormat="1" applyFont="1" applyBorder="1" applyProtection="1">
      <protection locked="0"/>
    </xf>
    <xf numFmtId="168" fontId="25" fillId="0" borderId="36" xfId="0" applyNumberFormat="1" applyFont="1" applyBorder="1" applyAlignment="1">
      <alignment horizontal="center"/>
    </xf>
    <xf numFmtId="167" fontId="25" fillId="0" borderId="22" xfId="0" applyNumberFormat="1" applyFont="1" applyBorder="1" applyAlignment="1" applyProtection="1">
      <alignment horizontal="right"/>
      <protection locked="0"/>
    </xf>
    <xf numFmtId="167" fontId="25" fillId="0" borderId="0" xfId="0" applyNumberFormat="1" applyFont="1"/>
    <xf numFmtId="4" fontId="32" fillId="0" borderId="0" xfId="0" applyNumberFormat="1" applyFont="1" applyAlignment="1">
      <alignment horizontal="left"/>
    </xf>
    <xf numFmtId="168" fontId="31" fillId="0" borderId="17" xfId="0" applyNumberFormat="1" applyFont="1" applyBorder="1" applyProtection="1">
      <protection locked="0"/>
    </xf>
    <xf numFmtId="166" fontId="0" fillId="0" borderId="19" xfId="0" applyNumberFormat="1" applyBorder="1" applyProtection="1">
      <protection locked="0"/>
    </xf>
    <xf numFmtId="165" fontId="0" fillId="0" borderId="17" xfId="0" applyNumberFormat="1" applyBorder="1" applyProtection="1"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 horizontal="left"/>
      <protection locked="0"/>
    </xf>
    <xf numFmtId="4" fontId="4" fillId="0" borderId="1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4" fontId="16" fillId="0" borderId="7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11" fillId="0" borderId="23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Alignment="1" applyProtection="1">
      <alignment horizontal="left"/>
      <protection locked="0"/>
    </xf>
    <xf numFmtId="4" fontId="11" fillId="0" borderId="10" xfId="0" applyNumberFormat="1" applyFont="1" applyBorder="1" applyAlignment="1" applyProtection="1">
      <alignment horizontal="left"/>
      <protection locked="0"/>
    </xf>
    <xf numFmtId="4" fontId="11" fillId="4" borderId="20" xfId="0" applyNumberFormat="1" applyFont="1" applyFill="1" applyBorder="1" applyAlignment="1">
      <alignment horizontal="center"/>
    </xf>
    <xf numFmtId="4" fontId="11" fillId="4" borderId="17" xfId="0" applyNumberFormat="1" applyFont="1" applyFill="1" applyBorder="1" applyAlignment="1">
      <alignment horizontal="center"/>
    </xf>
    <xf numFmtId="4" fontId="11" fillId="0" borderId="23" xfId="0" applyNumberFormat="1" applyFont="1" applyBorder="1" applyAlignment="1" applyProtection="1">
      <alignment horizontal="center"/>
      <protection locked="0"/>
    </xf>
    <xf numFmtId="4" fontId="11" fillId="0" borderId="10" xfId="0" applyNumberFormat="1" applyFont="1" applyBorder="1" applyAlignment="1" applyProtection="1">
      <alignment horizontal="center"/>
      <protection locked="0"/>
    </xf>
    <xf numFmtId="4" fontId="11" fillId="0" borderId="29" xfId="0" applyNumberFormat="1" applyFont="1" applyBorder="1" applyAlignment="1" applyProtection="1">
      <alignment horizontal="left"/>
      <protection locked="0"/>
    </xf>
    <xf numFmtId="4" fontId="11" fillId="0" borderId="31" xfId="0" applyNumberFormat="1" applyFont="1" applyBorder="1" applyAlignment="1" applyProtection="1">
      <alignment horizontal="left"/>
      <protection locked="0"/>
    </xf>
    <xf numFmtId="4" fontId="16" fillId="0" borderId="3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11" fillId="0" borderId="30" xfId="0" applyNumberFormat="1" applyFont="1" applyBorder="1" applyAlignment="1" applyProtection="1">
      <alignment horizontal="left"/>
      <protection locked="0"/>
    </xf>
    <xf numFmtId="4" fontId="14" fillId="0" borderId="23" xfId="0" applyNumberFormat="1" applyFont="1" applyBorder="1" applyAlignment="1" applyProtection="1">
      <alignment horizontal="center"/>
      <protection locked="0"/>
    </xf>
    <xf numFmtId="4" fontId="14" fillId="0" borderId="10" xfId="0" applyNumberFormat="1" applyFont="1" applyBorder="1" applyAlignment="1" applyProtection="1">
      <alignment horizontal="center"/>
      <protection locked="0"/>
    </xf>
    <xf numFmtId="4" fontId="14" fillId="0" borderId="8" xfId="0" applyNumberFormat="1" applyFont="1" applyBorder="1" applyAlignment="1" applyProtection="1">
      <alignment horizontal="center"/>
      <protection locked="0"/>
    </xf>
    <xf numFmtId="4" fontId="14" fillId="0" borderId="6" xfId="0" applyNumberFormat="1" applyFont="1" applyBorder="1" applyAlignment="1" applyProtection="1">
      <alignment horizontal="center"/>
      <protection locked="0"/>
    </xf>
    <xf numFmtId="4" fontId="14" fillId="0" borderId="23" xfId="0" applyNumberFormat="1" applyFont="1" applyBorder="1" applyAlignment="1" applyProtection="1">
      <alignment horizontal="left"/>
      <protection locked="0"/>
    </xf>
    <xf numFmtId="4" fontId="14" fillId="0" borderId="0" xfId="0" applyNumberFormat="1" applyFont="1" applyAlignment="1" applyProtection="1">
      <alignment horizontal="left"/>
      <protection locked="0"/>
    </xf>
    <xf numFmtId="4" fontId="14" fillId="0" borderId="10" xfId="0" applyNumberFormat="1" applyFont="1" applyBorder="1" applyAlignment="1" applyProtection="1">
      <alignment horizontal="left"/>
      <protection locked="0"/>
    </xf>
    <xf numFmtId="4" fontId="19" fillId="0" borderId="8" xfId="0" applyNumberFormat="1" applyFont="1" applyBorder="1" applyAlignment="1" applyProtection="1">
      <alignment horizontal="center"/>
      <protection locked="0"/>
    </xf>
    <xf numFmtId="4" fontId="19" fillId="0" borderId="5" xfId="0" applyNumberFormat="1" applyFont="1" applyBorder="1" applyAlignment="1" applyProtection="1">
      <alignment horizontal="center"/>
      <protection locked="0"/>
    </xf>
    <xf numFmtId="4" fontId="19" fillId="0" borderId="6" xfId="0" applyNumberFormat="1" applyFont="1" applyBorder="1" applyAlignment="1" applyProtection="1">
      <alignment horizontal="center"/>
      <protection locked="0"/>
    </xf>
    <xf numFmtId="3" fontId="11" fillId="4" borderId="20" xfId="0" applyNumberFormat="1" applyFont="1" applyFill="1" applyBorder="1" applyAlignment="1">
      <alignment horizontal="center"/>
    </xf>
    <xf numFmtId="3" fontId="11" fillId="4" borderId="17" xfId="0" applyNumberFormat="1" applyFont="1" applyFill="1" applyBorder="1" applyAlignment="1">
      <alignment horizontal="center"/>
    </xf>
    <xf numFmtId="4" fontId="0" fillId="0" borderId="23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10" xfId="0" applyNumberFormat="1" applyBorder="1" applyProtection="1">
      <protection locked="0"/>
    </xf>
    <xf numFmtId="4" fontId="11" fillId="0" borderId="8" xfId="0" applyNumberFormat="1" applyFont="1" applyBorder="1" applyAlignment="1" applyProtection="1">
      <alignment horizontal="center"/>
      <protection locked="0"/>
    </xf>
    <xf numFmtId="4" fontId="11" fillId="0" borderId="6" xfId="0" applyNumberFormat="1" applyFont="1" applyBorder="1" applyAlignment="1" applyProtection="1">
      <alignment horizontal="center"/>
      <protection locked="0"/>
    </xf>
    <xf numFmtId="4" fontId="11" fillId="0" borderId="23" xfId="0" applyNumberFormat="1" applyFont="1" applyBorder="1" applyProtection="1">
      <protection locked="0"/>
    </xf>
    <xf numFmtId="4" fontId="11" fillId="0" borderId="0" xfId="0" applyNumberFormat="1" applyFont="1" applyProtection="1">
      <protection locked="0"/>
    </xf>
    <xf numFmtId="4" fontId="11" fillId="0" borderId="10" xfId="0" applyNumberFormat="1" applyFont="1" applyBorder="1" applyProtection="1">
      <protection locked="0"/>
    </xf>
    <xf numFmtId="4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11" fillId="0" borderId="8" xfId="0" applyNumberFormat="1" applyFont="1" applyBorder="1" applyProtection="1">
      <protection locked="0"/>
    </xf>
    <xf numFmtId="4" fontId="11" fillId="0" borderId="5" xfId="0" applyNumberFormat="1" applyFont="1" applyBorder="1" applyProtection="1">
      <protection locked="0"/>
    </xf>
    <xf numFmtId="4" fontId="11" fillId="0" borderId="6" xfId="0" applyNumberFormat="1" applyFont="1" applyBorder="1" applyProtection="1">
      <protection locked="0"/>
    </xf>
    <xf numFmtId="4" fontId="14" fillId="0" borderId="8" xfId="0" applyNumberFormat="1" applyFont="1" applyBorder="1" applyAlignment="1" applyProtection="1">
      <alignment horizontal="left"/>
      <protection locked="0"/>
    </xf>
    <xf numFmtId="4" fontId="14" fillId="0" borderId="6" xfId="0" applyNumberFormat="1" applyFont="1" applyBorder="1" applyAlignment="1" applyProtection="1">
      <alignment horizontal="left"/>
      <protection locked="0"/>
    </xf>
    <xf numFmtId="4" fontId="14" fillId="0" borderId="23" xfId="0" applyNumberFormat="1" applyFont="1" applyBorder="1" applyProtection="1">
      <protection locked="0"/>
    </xf>
    <xf numFmtId="4" fontId="14" fillId="0" borderId="0" xfId="0" applyNumberFormat="1" applyFont="1" applyProtection="1">
      <protection locked="0"/>
    </xf>
    <xf numFmtId="4" fontId="14" fillId="0" borderId="10" xfId="0" applyNumberFormat="1" applyFont="1" applyBorder="1" applyProtection="1">
      <protection locked="0"/>
    </xf>
    <xf numFmtId="4" fontId="26" fillId="0" borderId="24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4" fontId="14" fillId="0" borderId="5" xfId="0" applyNumberFormat="1" applyFont="1" applyBorder="1" applyAlignment="1" applyProtection="1">
      <alignment horizontal="left"/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4" fontId="11" fillId="4" borderId="20" xfId="0" applyNumberFormat="1" applyFont="1" applyFill="1" applyBorder="1" applyAlignment="1" applyProtection="1">
      <alignment horizontal="center"/>
      <protection locked="0"/>
    </xf>
    <xf numFmtId="4" fontId="11" fillId="4" borderId="17" xfId="0" applyNumberFormat="1" applyFont="1" applyFill="1" applyBorder="1" applyAlignment="1" applyProtection="1">
      <alignment horizontal="center"/>
      <protection locked="0"/>
    </xf>
    <xf numFmtId="3" fontId="11" fillId="4" borderId="20" xfId="0" applyNumberFormat="1" applyFont="1" applyFill="1" applyBorder="1" applyAlignment="1" applyProtection="1">
      <alignment horizontal="center"/>
      <protection locked="0"/>
    </xf>
    <xf numFmtId="3" fontId="11" fillId="4" borderId="17" xfId="0" applyNumberFormat="1" applyFont="1" applyFill="1" applyBorder="1" applyAlignment="1" applyProtection="1">
      <alignment horizontal="center"/>
      <protection locked="0"/>
    </xf>
    <xf numFmtId="4" fontId="0" fillId="0" borderId="8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11" fillId="0" borderId="7" xfId="0" applyNumberFormat="1" applyFont="1" applyBorder="1" applyAlignment="1">
      <alignment horizontal="center"/>
    </xf>
    <xf numFmtId="4" fontId="27" fillId="0" borderId="23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7" fillId="0" borderId="0" xfId="0" applyNumberFormat="1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4" fontId="4" fillId="2" borderId="8" xfId="0" applyNumberFormat="1" applyFont="1" applyFill="1" applyBorder="1"/>
    <xf numFmtId="4" fontId="4" fillId="2" borderId="5" xfId="0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4" fontId="24" fillId="5" borderId="37" xfId="0" applyNumberFormat="1" applyFont="1" applyFill="1" applyBorder="1" applyAlignment="1">
      <alignment horizontal="center"/>
    </xf>
    <xf numFmtId="14" fontId="24" fillId="5" borderId="38" xfId="0" applyNumberFormat="1" applyFont="1" applyFill="1" applyBorder="1" applyAlignment="1">
      <alignment horizontal="center"/>
    </xf>
    <xf numFmtId="14" fontId="24" fillId="5" borderId="22" xfId="0" applyNumberFormat="1" applyFont="1" applyFill="1" applyBorder="1" applyAlignment="1">
      <alignment horizontal="center"/>
    </xf>
    <xf numFmtId="166" fontId="28" fillId="0" borderId="37" xfId="0" applyNumberFormat="1" applyFont="1" applyBorder="1" applyAlignment="1">
      <alignment horizontal="center"/>
    </xf>
    <xf numFmtId="166" fontId="28" fillId="0" borderId="38" xfId="0" applyNumberFormat="1" applyFont="1" applyBorder="1" applyAlignment="1">
      <alignment horizontal="center"/>
    </xf>
    <xf numFmtId="166" fontId="28" fillId="0" borderId="22" xfId="0" applyNumberFormat="1" applyFont="1" applyBorder="1" applyAlignment="1">
      <alignment horizontal="center"/>
    </xf>
    <xf numFmtId="14" fontId="28" fillId="0" borderId="37" xfId="0" applyNumberFormat="1" applyFont="1" applyBorder="1" applyAlignment="1">
      <alignment horizontal="center"/>
    </xf>
    <xf numFmtId="14" fontId="28" fillId="0" borderId="38" xfId="0" applyNumberFormat="1" applyFont="1" applyBorder="1" applyAlignment="1">
      <alignment horizontal="center"/>
    </xf>
    <xf numFmtId="14" fontId="28" fillId="0" borderId="22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4" fontId="25" fillId="0" borderId="34" xfId="0" applyNumberFormat="1" applyFont="1" applyBorder="1" applyAlignment="1" applyProtection="1">
      <alignment horizontal="center"/>
      <protection locked="0"/>
    </xf>
    <xf numFmtId="14" fontId="25" fillId="0" borderId="35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view="pageBreakPreview" topLeftCell="A65" zoomScale="160" zoomScaleNormal="100" zoomScaleSheetLayoutView="160" workbookViewId="0">
      <selection activeCell="H72" sqref="H72:I72"/>
    </sheetView>
  </sheetViews>
  <sheetFormatPr baseColWidth="10" defaultColWidth="10.81640625" defaultRowHeight="12.5"/>
  <cols>
    <col min="1" max="1" width="10.81640625" style="16"/>
    <col min="2" max="2" width="10.1796875" style="16" customWidth="1"/>
    <col min="3" max="3" width="9" style="16" customWidth="1"/>
    <col min="4" max="4" width="10.81640625" style="16"/>
    <col min="5" max="5" width="4.453125" style="16" customWidth="1"/>
    <col min="6" max="7" width="12.453125" style="16" customWidth="1"/>
    <col min="8" max="8" width="19.36328125" style="16" customWidth="1"/>
    <col min="9" max="9" width="23.1796875" style="16" customWidth="1"/>
    <col min="10" max="11" width="12.453125" style="16" customWidth="1"/>
    <col min="12" max="16384" width="10.81640625" style="16"/>
  </cols>
  <sheetData>
    <row r="1" spans="1:11" ht="30">
      <c r="A1" s="210" t="s">
        <v>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32.5">
      <c r="A2" s="211" t="s">
        <v>43</v>
      </c>
      <c r="B2" s="211"/>
      <c r="C2" s="211"/>
      <c r="D2" s="211"/>
      <c r="E2" s="211"/>
      <c r="F2" s="211"/>
      <c r="G2" s="211"/>
      <c r="H2" s="212" t="s">
        <v>70</v>
      </c>
      <c r="I2" s="212"/>
      <c r="J2" s="212"/>
      <c r="K2" s="212"/>
    </row>
    <row r="3" spans="1:11" ht="17.5">
      <c r="A3" s="213" t="s">
        <v>71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13" thickBot="1">
      <c r="A4" s="17"/>
      <c r="B4" s="17"/>
      <c r="C4" s="17"/>
      <c r="D4" s="17"/>
      <c r="E4" s="18"/>
      <c r="F4" s="19"/>
      <c r="G4" s="17"/>
      <c r="H4" s="17"/>
      <c r="I4" s="18"/>
      <c r="J4" s="20"/>
      <c r="K4" s="21"/>
    </row>
    <row r="5" spans="1:11">
      <c r="A5" s="1" t="s">
        <v>11</v>
      </c>
      <c r="B5" s="2"/>
      <c r="C5" s="2"/>
      <c r="D5" s="2"/>
      <c r="E5" s="3"/>
      <c r="F5" s="4"/>
      <c r="G5" s="5" t="s">
        <v>12</v>
      </c>
      <c r="H5" s="6"/>
      <c r="I5" s="3"/>
      <c r="J5" s="7"/>
      <c r="K5" s="5" t="s">
        <v>13</v>
      </c>
    </row>
    <row r="6" spans="1:11" ht="13">
      <c r="A6" s="214" t="s">
        <v>14</v>
      </c>
      <c r="B6" s="215"/>
      <c r="C6" s="8"/>
      <c r="D6" s="9"/>
      <c r="E6" s="10"/>
      <c r="F6" s="11"/>
      <c r="G6" s="12">
        <f>SUM(F8:F18)</f>
        <v>4727.7</v>
      </c>
      <c r="H6" s="13"/>
      <c r="I6" s="14"/>
      <c r="J6" s="15"/>
      <c r="K6" s="12">
        <f>SUM(J8:J18)</f>
        <v>11611</v>
      </c>
    </row>
    <row r="7" spans="1:11" ht="13" customHeight="1">
      <c r="A7" s="154" t="s">
        <v>2</v>
      </c>
      <c r="B7" s="155"/>
      <c r="C7" s="155"/>
      <c r="D7" s="155"/>
      <c r="E7" s="155"/>
      <c r="F7" s="71" t="s">
        <v>59</v>
      </c>
      <c r="G7" s="142"/>
      <c r="H7" s="175" t="s">
        <v>2</v>
      </c>
      <c r="I7" s="176"/>
      <c r="J7" s="71" t="s">
        <v>59</v>
      </c>
      <c r="K7" s="142"/>
    </row>
    <row r="8" spans="1:11" ht="13" customHeight="1">
      <c r="A8" s="182" t="s">
        <v>254</v>
      </c>
      <c r="B8" s="183"/>
      <c r="C8" s="183"/>
      <c r="D8" s="183"/>
      <c r="E8" s="184"/>
      <c r="F8" s="22">
        <v>3760.5</v>
      </c>
      <c r="G8" s="143"/>
      <c r="H8" s="169" t="s">
        <v>250</v>
      </c>
      <c r="I8" s="171"/>
      <c r="J8" s="22">
        <v>9610</v>
      </c>
      <c r="K8" s="143"/>
    </row>
    <row r="9" spans="1:11" ht="13" customHeight="1">
      <c r="A9" s="193" t="s">
        <v>253</v>
      </c>
      <c r="B9" s="194"/>
      <c r="C9" s="194"/>
      <c r="D9" s="194"/>
      <c r="E9" s="195"/>
      <c r="F9" s="22">
        <v>767.2</v>
      </c>
      <c r="G9" s="143"/>
      <c r="H9" s="169" t="s">
        <v>251</v>
      </c>
      <c r="I9" s="171"/>
      <c r="J9" s="22">
        <v>1830</v>
      </c>
      <c r="K9" s="143"/>
    </row>
    <row r="10" spans="1:11" ht="13" customHeight="1">
      <c r="A10" s="182" t="s">
        <v>255</v>
      </c>
      <c r="B10" s="183"/>
      <c r="C10" s="183"/>
      <c r="D10" s="183"/>
      <c r="E10" s="184"/>
      <c r="F10" s="22">
        <v>200</v>
      </c>
      <c r="G10" s="143"/>
      <c r="H10" s="169" t="s">
        <v>252</v>
      </c>
      <c r="I10" s="171"/>
      <c r="J10" s="22">
        <v>171</v>
      </c>
      <c r="K10" s="143"/>
    </row>
    <row r="11" spans="1:11" ht="13" customHeight="1">
      <c r="A11" s="182"/>
      <c r="B11" s="183"/>
      <c r="C11" s="183"/>
      <c r="D11" s="183"/>
      <c r="E11" s="184"/>
      <c r="F11" s="22">
        <v>0</v>
      </c>
      <c r="G11" s="143"/>
      <c r="H11" s="169"/>
      <c r="I11" s="171"/>
      <c r="J11" s="22">
        <v>0</v>
      </c>
      <c r="K11" s="143"/>
    </row>
    <row r="12" spans="1:11" ht="13" customHeight="1">
      <c r="A12" s="182"/>
      <c r="B12" s="183"/>
      <c r="C12" s="183"/>
      <c r="D12" s="183"/>
      <c r="E12" s="184"/>
      <c r="F12" s="22">
        <v>0</v>
      </c>
      <c r="G12" s="143"/>
      <c r="H12" s="165"/>
      <c r="I12" s="166"/>
      <c r="J12" s="22">
        <v>0</v>
      </c>
      <c r="K12" s="143"/>
    </row>
    <row r="13" spans="1:11" ht="13" customHeight="1">
      <c r="A13" s="182"/>
      <c r="B13" s="183"/>
      <c r="C13" s="183"/>
      <c r="D13" s="183"/>
      <c r="E13" s="184"/>
      <c r="F13" s="22">
        <v>0</v>
      </c>
      <c r="G13" s="143"/>
      <c r="H13" s="165"/>
      <c r="I13" s="166"/>
      <c r="J13" s="22">
        <v>0</v>
      </c>
      <c r="K13" s="143"/>
    </row>
    <row r="14" spans="1:11" ht="13" customHeight="1">
      <c r="A14" s="182"/>
      <c r="B14" s="183"/>
      <c r="C14" s="183"/>
      <c r="D14" s="183"/>
      <c r="E14" s="184"/>
      <c r="F14" s="22">
        <v>0</v>
      </c>
      <c r="G14" s="143"/>
      <c r="H14" s="169"/>
      <c r="I14" s="171"/>
      <c r="J14" s="22">
        <v>0</v>
      </c>
      <c r="K14" s="143"/>
    </row>
    <row r="15" spans="1:11" ht="13" customHeight="1">
      <c r="A15" s="182"/>
      <c r="B15" s="183"/>
      <c r="C15" s="183"/>
      <c r="D15" s="183"/>
      <c r="E15" s="184"/>
      <c r="F15" s="22">
        <v>0</v>
      </c>
      <c r="G15" s="143"/>
      <c r="H15" s="169"/>
      <c r="I15" s="171"/>
      <c r="J15" s="22">
        <v>0</v>
      </c>
      <c r="K15" s="143"/>
    </row>
    <row r="16" spans="1:11" ht="13" customHeight="1">
      <c r="A16" s="182"/>
      <c r="B16" s="183"/>
      <c r="C16" s="183"/>
      <c r="D16" s="183"/>
      <c r="E16" s="184"/>
      <c r="F16" s="22">
        <v>0</v>
      </c>
      <c r="G16" s="143"/>
      <c r="H16" s="169"/>
      <c r="I16" s="171"/>
      <c r="J16" s="22">
        <v>0</v>
      </c>
      <c r="K16" s="143"/>
    </row>
    <row r="17" spans="1:11" ht="13" customHeight="1">
      <c r="A17" s="182"/>
      <c r="B17" s="183"/>
      <c r="C17" s="183"/>
      <c r="D17" s="183"/>
      <c r="E17" s="184"/>
      <c r="F17" s="22">
        <v>0</v>
      </c>
      <c r="G17" s="143"/>
      <c r="H17" s="169"/>
      <c r="I17" s="171"/>
      <c r="J17" s="22">
        <v>0</v>
      </c>
      <c r="K17" s="143"/>
    </row>
    <row r="18" spans="1:11" ht="13" customHeight="1">
      <c r="A18" s="188"/>
      <c r="B18" s="189"/>
      <c r="C18" s="189"/>
      <c r="D18" s="189"/>
      <c r="E18" s="190"/>
      <c r="F18" s="22">
        <v>0</v>
      </c>
      <c r="G18" s="144"/>
      <c r="H18" s="191"/>
      <c r="I18" s="192"/>
      <c r="J18" s="22">
        <v>0</v>
      </c>
      <c r="K18" s="144"/>
    </row>
    <row r="19" spans="1:11">
      <c r="A19" s="31" t="s">
        <v>15</v>
      </c>
      <c r="B19" s="32"/>
      <c r="C19" s="32"/>
      <c r="D19" s="32"/>
      <c r="E19" s="33"/>
      <c r="F19" s="34"/>
      <c r="G19" s="35" t="s">
        <v>12</v>
      </c>
      <c r="H19" s="31"/>
      <c r="I19" s="33"/>
      <c r="J19" s="36"/>
      <c r="K19" s="35" t="s">
        <v>13</v>
      </c>
    </row>
    <row r="20" spans="1:11" ht="13">
      <c r="A20" s="37" t="s">
        <v>16</v>
      </c>
      <c r="B20" s="38"/>
      <c r="C20" s="38"/>
      <c r="D20" s="39"/>
      <c r="E20" s="40"/>
      <c r="F20" s="41"/>
      <c r="G20" s="42">
        <f>SUM(F22:F26)</f>
        <v>4087.3900000000003</v>
      </c>
      <c r="H20" s="43"/>
      <c r="I20" s="44"/>
      <c r="J20" s="45"/>
      <c r="K20" s="42">
        <f>SUM(J22:J26)</f>
        <v>663.9</v>
      </c>
    </row>
    <row r="21" spans="1:11" ht="13" customHeight="1">
      <c r="A21" s="154" t="s">
        <v>2</v>
      </c>
      <c r="B21" s="155"/>
      <c r="C21" s="155"/>
      <c r="D21" s="155"/>
      <c r="E21" s="155"/>
      <c r="F21" s="71" t="s">
        <v>59</v>
      </c>
      <c r="G21" s="185"/>
      <c r="H21" s="75"/>
      <c r="I21" s="72" t="s">
        <v>2</v>
      </c>
      <c r="J21" s="71" t="s">
        <v>59</v>
      </c>
      <c r="K21" s="148"/>
    </row>
    <row r="22" spans="1:11" ht="13" customHeight="1">
      <c r="A22" s="169" t="s">
        <v>257</v>
      </c>
      <c r="B22" s="170"/>
      <c r="C22" s="170"/>
      <c r="D22" s="170"/>
      <c r="E22" s="171"/>
      <c r="F22" s="73">
        <v>1083</v>
      </c>
      <c r="G22" s="186"/>
      <c r="H22" s="169" t="s">
        <v>260</v>
      </c>
      <c r="I22" s="171"/>
      <c r="J22" s="23">
        <v>536.27</v>
      </c>
      <c r="K22" s="149"/>
    </row>
    <row r="23" spans="1:11" ht="13" customHeight="1">
      <c r="A23" s="169" t="s">
        <v>258</v>
      </c>
      <c r="B23" s="170"/>
      <c r="C23" s="170"/>
      <c r="D23" s="170"/>
      <c r="E23" s="171"/>
      <c r="F23" s="23">
        <v>1683.18</v>
      </c>
      <c r="G23" s="186"/>
      <c r="H23" s="169" t="s">
        <v>262</v>
      </c>
      <c r="I23" s="171"/>
      <c r="J23" s="23">
        <v>127.63</v>
      </c>
      <c r="K23" s="149"/>
    </row>
    <row r="24" spans="1:11" ht="13" customHeight="1">
      <c r="A24" s="169" t="s">
        <v>259</v>
      </c>
      <c r="B24" s="170"/>
      <c r="C24" s="170"/>
      <c r="D24" s="170"/>
      <c r="E24" s="171"/>
      <c r="F24" s="23">
        <v>1108.25</v>
      </c>
      <c r="G24" s="186"/>
      <c r="H24" s="165"/>
      <c r="I24" s="166"/>
      <c r="J24" s="23">
        <v>0</v>
      </c>
      <c r="K24" s="149"/>
    </row>
    <row r="25" spans="1:11" ht="13" customHeight="1">
      <c r="A25" s="169" t="s">
        <v>261</v>
      </c>
      <c r="B25" s="170"/>
      <c r="C25" s="170"/>
      <c r="D25" s="170"/>
      <c r="E25" s="171"/>
      <c r="F25" s="23">
        <v>106.48</v>
      </c>
      <c r="G25" s="186"/>
      <c r="H25" s="165"/>
      <c r="I25" s="166"/>
      <c r="J25" s="23">
        <v>0</v>
      </c>
      <c r="K25" s="149"/>
    </row>
    <row r="26" spans="1:11" ht="13" customHeight="1">
      <c r="A26" s="191" t="s">
        <v>263</v>
      </c>
      <c r="B26" s="198"/>
      <c r="C26" s="198"/>
      <c r="D26" s="198"/>
      <c r="E26" s="192"/>
      <c r="F26" s="74">
        <v>106.48</v>
      </c>
      <c r="G26" s="187"/>
      <c r="H26" s="167"/>
      <c r="I26" s="168"/>
      <c r="J26" s="23">
        <v>0</v>
      </c>
      <c r="K26" s="207"/>
    </row>
    <row r="27" spans="1:11">
      <c r="A27" s="31" t="s">
        <v>17</v>
      </c>
      <c r="B27" s="32"/>
      <c r="C27" s="32"/>
      <c r="D27" s="32"/>
      <c r="E27" s="33"/>
      <c r="F27" s="34"/>
      <c r="G27" s="35" t="s">
        <v>12</v>
      </c>
      <c r="H27" s="46"/>
      <c r="I27" s="47"/>
      <c r="J27" s="48"/>
      <c r="K27" s="35" t="s">
        <v>13</v>
      </c>
    </row>
    <row r="28" spans="1:11" ht="13">
      <c r="A28" s="37" t="s">
        <v>18</v>
      </c>
      <c r="B28" s="38"/>
      <c r="C28" s="38"/>
      <c r="D28" s="49"/>
      <c r="E28" s="49"/>
      <c r="F28" s="41"/>
      <c r="G28" s="42">
        <f>SUM(F30:F34)</f>
        <v>382.19</v>
      </c>
      <c r="H28" s="50"/>
      <c r="I28" s="44"/>
      <c r="J28" s="45"/>
      <c r="K28" s="42">
        <f>SUM(J30:J34)</f>
        <v>0</v>
      </c>
    </row>
    <row r="29" spans="1:11" ht="13" customHeight="1">
      <c r="A29" s="200" t="s">
        <v>2</v>
      </c>
      <c r="B29" s="201"/>
      <c r="C29" s="201"/>
      <c r="D29" s="201"/>
      <c r="E29" s="201"/>
      <c r="F29" s="71" t="s">
        <v>59</v>
      </c>
      <c r="G29" s="145"/>
      <c r="H29" s="202" t="s">
        <v>2</v>
      </c>
      <c r="I29" s="203"/>
      <c r="J29" s="71" t="s">
        <v>59</v>
      </c>
      <c r="K29" s="142"/>
    </row>
    <row r="30" spans="1:11" ht="13" customHeight="1">
      <c r="A30" s="169" t="s">
        <v>264</v>
      </c>
      <c r="B30" s="170"/>
      <c r="C30" s="170"/>
      <c r="D30" s="170"/>
      <c r="E30" s="171"/>
      <c r="F30" s="23">
        <v>191.9</v>
      </c>
      <c r="G30" s="146"/>
      <c r="H30" s="165"/>
      <c r="I30" s="166"/>
      <c r="J30" s="23">
        <v>0</v>
      </c>
      <c r="K30" s="143"/>
    </row>
    <row r="31" spans="1:11" ht="13" customHeight="1">
      <c r="A31" s="169" t="s">
        <v>256</v>
      </c>
      <c r="B31" s="170"/>
      <c r="C31" s="170"/>
      <c r="D31" s="170"/>
      <c r="E31" s="171"/>
      <c r="F31" s="23">
        <v>190.29</v>
      </c>
      <c r="G31" s="146"/>
      <c r="H31" s="165"/>
      <c r="I31" s="166"/>
      <c r="J31" s="23">
        <v>0</v>
      </c>
      <c r="K31" s="143"/>
    </row>
    <row r="32" spans="1:11" ht="13" customHeight="1">
      <c r="A32" s="156"/>
      <c r="B32" s="199"/>
      <c r="C32" s="199"/>
      <c r="D32" s="199"/>
      <c r="E32" s="157"/>
      <c r="F32" s="23">
        <v>0</v>
      </c>
      <c r="G32" s="146"/>
      <c r="H32" s="165"/>
      <c r="I32" s="166"/>
      <c r="J32" s="23">
        <v>0</v>
      </c>
      <c r="K32" s="143"/>
    </row>
    <row r="33" spans="1:11" ht="13" customHeight="1">
      <c r="A33" s="182"/>
      <c r="B33" s="183"/>
      <c r="C33" s="183"/>
      <c r="D33" s="183"/>
      <c r="E33" s="184"/>
      <c r="F33" s="23">
        <v>0</v>
      </c>
      <c r="G33" s="146"/>
      <c r="H33" s="165"/>
      <c r="I33" s="166"/>
      <c r="J33" s="23">
        <v>0</v>
      </c>
      <c r="K33" s="143"/>
    </row>
    <row r="34" spans="1:11" ht="13" customHeight="1">
      <c r="A34" s="188"/>
      <c r="B34" s="189"/>
      <c r="C34" s="189"/>
      <c r="D34" s="189"/>
      <c r="E34" s="190"/>
      <c r="F34" s="23">
        <v>0</v>
      </c>
      <c r="G34" s="147"/>
      <c r="H34" s="167"/>
      <c r="I34" s="168"/>
      <c r="J34" s="23">
        <v>0</v>
      </c>
      <c r="K34" s="144"/>
    </row>
    <row r="35" spans="1:11">
      <c r="A35" s="31" t="s">
        <v>19</v>
      </c>
      <c r="B35" s="32"/>
      <c r="C35" s="32"/>
      <c r="D35" s="32"/>
      <c r="E35" s="33"/>
      <c r="F35" s="48"/>
      <c r="G35" s="35" t="s">
        <v>12</v>
      </c>
      <c r="H35" s="31"/>
      <c r="I35" s="33"/>
      <c r="J35" s="51"/>
      <c r="K35" s="35" t="s">
        <v>13</v>
      </c>
    </row>
    <row r="36" spans="1:11" ht="13">
      <c r="A36" s="37" t="s">
        <v>20</v>
      </c>
      <c r="B36" s="38"/>
      <c r="C36" s="38"/>
      <c r="D36" s="49"/>
      <c r="E36" s="40"/>
      <c r="F36" s="52"/>
      <c r="G36" s="42">
        <f>SUM(F38:F44)</f>
        <v>0</v>
      </c>
      <c r="H36" s="53"/>
      <c r="I36" s="54"/>
      <c r="J36" s="55"/>
      <c r="K36" s="56">
        <f>SUM(J38:J44)</f>
        <v>6916.84</v>
      </c>
    </row>
    <row r="37" spans="1:11" ht="13" customHeight="1">
      <c r="A37" s="154" t="s">
        <v>2</v>
      </c>
      <c r="B37" s="155"/>
      <c r="C37" s="155"/>
      <c r="D37" s="155"/>
      <c r="E37" s="155"/>
      <c r="F37" s="71" t="s">
        <v>59</v>
      </c>
      <c r="G37" s="142"/>
      <c r="H37" s="175" t="s">
        <v>2</v>
      </c>
      <c r="I37" s="176"/>
      <c r="J37" s="71" t="s">
        <v>59</v>
      </c>
      <c r="K37" s="142"/>
    </row>
    <row r="38" spans="1:11" ht="13" customHeight="1">
      <c r="A38" s="177"/>
      <c r="B38" s="178"/>
      <c r="C38" s="178"/>
      <c r="D38" s="178"/>
      <c r="E38" s="179"/>
      <c r="F38" s="23">
        <v>0</v>
      </c>
      <c r="G38" s="143"/>
      <c r="H38" s="208" t="s">
        <v>65</v>
      </c>
      <c r="I38" s="209"/>
      <c r="J38" s="96">
        <v>3116.84</v>
      </c>
      <c r="K38" s="143"/>
    </row>
    <row r="39" spans="1:11" ht="13" customHeight="1">
      <c r="A39" s="177"/>
      <c r="B39" s="178"/>
      <c r="C39" s="178"/>
      <c r="D39" s="178"/>
      <c r="E39" s="179"/>
      <c r="F39" s="23">
        <v>0</v>
      </c>
      <c r="G39" s="143"/>
      <c r="H39" s="169" t="s">
        <v>271</v>
      </c>
      <c r="I39" s="171"/>
      <c r="J39" s="23">
        <v>2000</v>
      </c>
      <c r="K39" s="143"/>
    </row>
    <row r="40" spans="1:11" ht="13" customHeight="1">
      <c r="A40" s="177"/>
      <c r="B40" s="178"/>
      <c r="C40" s="178"/>
      <c r="D40" s="178"/>
      <c r="E40" s="179"/>
      <c r="F40" s="23">
        <v>0</v>
      </c>
      <c r="G40" s="143"/>
      <c r="H40" s="169" t="s">
        <v>270</v>
      </c>
      <c r="I40" s="171"/>
      <c r="J40" s="23">
        <v>1800</v>
      </c>
      <c r="K40" s="143"/>
    </row>
    <row r="41" spans="1:11" ht="13" customHeight="1">
      <c r="A41" s="177"/>
      <c r="B41" s="178"/>
      <c r="C41" s="178"/>
      <c r="D41" s="178"/>
      <c r="E41" s="179"/>
      <c r="F41" s="23">
        <v>0</v>
      </c>
      <c r="G41" s="143"/>
      <c r="H41" s="156"/>
      <c r="I41" s="157"/>
      <c r="J41" s="23">
        <v>0</v>
      </c>
      <c r="K41" s="143"/>
    </row>
    <row r="42" spans="1:11" ht="13" customHeight="1">
      <c r="A42" s="177"/>
      <c r="B42" s="178"/>
      <c r="C42" s="178"/>
      <c r="D42" s="178"/>
      <c r="E42" s="179"/>
      <c r="F42" s="23">
        <v>0</v>
      </c>
      <c r="G42" s="143"/>
      <c r="H42" s="156"/>
      <c r="I42" s="157"/>
      <c r="J42" s="23">
        <v>0</v>
      </c>
      <c r="K42" s="143"/>
    </row>
    <row r="43" spans="1:11" ht="13" customHeight="1">
      <c r="A43" s="177"/>
      <c r="B43" s="178"/>
      <c r="C43" s="178"/>
      <c r="D43" s="178"/>
      <c r="E43" s="179"/>
      <c r="F43" s="23">
        <v>0</v>
      </c>
      <c r="G43" s="143"/>
      <c r="H43" s="156"/>
      <c r="I43" s="157"/>
      <c r="J43" s="23">
        <v>0</v>
      </c>
      <c r="K43" s="143"/>
    </row>
    <row r="44" spans="1:11" ht="13" customHeight="1">
      <c r="A44" s="204"/>
      <c r="B44" s="205"/>
      <c r="C44" s="205"/>
      <c r="D44" s="205"/>
      <c r="E44" s="206"/>
      <c r="F44" s="23">
        <v>0</v>
      </c>
      <c r="G44" s="144"/>
      <c r="H44" s="180"/>
      <c r="I44" s="181"/>
      <c r="J44" s="23">
        <v>0</v>
      </c>
      <c r="K44" s="144"/>
    </row>
    <row r="45" spans="1:11">
      <c r="A45" s="31" t="s">
        <v>21</v>
      </c>
      <c r="B45" s="32"/>
      <c r="C45" s="32"/>
      <c r="D45" s="32"/>
      <c r="E45" s="33"/>
      <c r="F45" s="34"/>
      <c r="G45" s="35" t="s">
        <v>12</v>
      </c>
      <c r="H45" s="46"/>
      <c r="I45" s="47"/>
      <c r="J45" s="34"/>
      <c r="K45" s="35" t="s">
        <v>13</v>
      </c>
    </row>
    <row r="46" spans="1:11" ht="13">
      <c r="A46" s="37" t="s">
        <v>23</v>
      </c>
      <c r="B46" s="57"/>
      <c r="C46" s="38"/>
      <c r="D46" s="49"/>
      <c r="E46" s="49"/>
      <c r="F46" s="41"/>
      <c r="G46" s="42">
        <f>SUM(F48:F68)</f>
        <v>5719.3</v>
      </c>
      <c r="H46" s="50"/>
      <c r="I46" s="44"/>
      <c r="J46" s="58"/>
      <c r="K46" s="42">
        <f>SUM(J48:J68)</f>
        <v>295</v>
      </c>
    </row>
    <row r="47" spans="1:11" ht="13" customHeight="1">
      <c r="A47" s="154" t="s">
        <v>2</v>
      </c>
      <c r="B47" s="155"/>
      <c r="C47" s="155"/>
      <c r="D47" s="155"/>
      <c r="E47" s="155"/>
      <c r="F47" s="71" t="s">
        <v>59</v>
      </c>
      <c r="G47" s="145"/>
      <c r="H47" s="175" t="s">
        <v>2</v>
      </c>
      <c r="I47" s="176"/>
      <c r="J47" s="71" t="s">
        <v>59</v>
      </c>
      <c r="K47" s="142"/>
    </row>
    <row r="48" spans="1:11" ht="13" customHeight="1">
      <c r="A48" s="151" t="s">
        <v>24</v>
      </c>
      <c r="B48" s="152"/>
      <c r="C48" s="152"/>
      <c r="D48" s="152"/>
      <c r="E48" s="153"/>
      <c r="F48" s="129">
        <v>2139.1999999999998</v>
      </c>
      <c r="G48" s="146"/>
      <c r="H48" s="165"/>
      <c r="I48" s="166"/>
      <c r="J48" s="24">
        <v>0</v>
      </c>
      <c r="K48" s="143"/>
    </row>
    <row r="49" spans="1:11" ht="13" customHeight="1">
      <c r="A49" s="151" t="s">
        <v>25</v>
      </c>
      <c r="B49" s="152"/>
      <c r="C49" s="152"/>
      <c r="D49" s="152"/>
      <c r="E49" s="153"/>
      <c r="F49" s="129">
        <v>0</v>
      </c>
      <c r="G49" s="146"/>
      <c r="H49" s="165"/>
      <c r="I49" s="166"/>
      <c r="J49" s="24">
        <v>0</v>
      </c>
      <c r="K49" s="143"/>
    </row>
    <row r="50" spans="1:11" ht="13" customHeight="1">
      <c r="A50" s="151" t="s">
        <v>26</v>
      </c>
      <c r="B50" s="152"/>
      <c r="C50" s="152"/>
      <c r="D50" s="152"/>
      <c r="E50" s="153"/>
      <c r="F50" s="129">
        <v>0</v>
      </c>
      <c r="G50" s="146"/>
      <c r="H50" s="165"/>
      <c r="I50" s="166"/>
      <c r="J50" s="24">
        <v>0</v>
      </c>
      <c r="K50" s="143"/>
    </row>
    <row r="51" spans="1:11" ht="13" customHeight="1">
      <c r="A51" s="151" t="s">
        <v>64</v>
      </c>
      <c r="B51" s="152"/>
      <c r="C51" s="152"/>
      <c r="D51" s="152"/>
      <c r="E51" s="153"/>
      <c r="F51" s="129">
        <v>179.88</v>
      </c>
      <c r="G51" s="146"/>
      <c r="H51" s="165"/>
      <c r="I51" s="166"/>
      <c r="J51" s="24">
        <v>0</v>
      </c>
      <c r="K51" s="143"/>
    </row>
    <row r="52" spans="1:11" ht="13" customHeight="1">
      <c r="A52" s="151" t="s">
        <v>27</v>
      </c>
      <c r="B52" s="152"/>
      <c r="C52" s="152"/>
      <c r="D52" s="152"/>
      <c r="E52" s="153"/>
      <c r="F52" s="129">
        <v>0</v>
      </c>
      <c r="G52" s="146"/>
      <c r="H52" s="165"/>
      <c r="I52" s="166"/>
      <c r="J52" s="24">
        <v>0</v>
      </c>
      <c r="K52" s="143"/>
    </row>
    <row r="53" spans="1:11" ht="13" customHeight="1">
      <c r="A53" s="151" t="s">
        <v>28</v>
      </c>
      <c r="B53" s="152"/>
      <c r="C53" s="152"/>
      <c r="D53" s="152"/>
      <c r="E53" s="153"/>
      <c r="F53" s="129">
        <v>0</v>
      </c>
      <c r="G53" s="146"/>
      <c r="H53" s="165"/>
      <c r="I53" s="166"/>
      <c r="J53" s="24">
        <v>0</v>
      </c>
      <c r="K53" s="143"/>
    </row>
    <row r="54" spans="1:11" ht="13" customHeight="1">
      <c r="A54" s="151" t="s">
        <v>29</v>
      </c>
      <c r="B54" s="152"/>
      <c r="C54" s="152"/>
      <c r="D54" s="152"/>
      <c r="E54" s="153"/>
      <c r="F54" s="129">
        <v>0</v>
      </c>
      <c r="G54" s="146"/>
      <c r="H54" s="165"/>
      <c r="I54" s="166"/>
      <c r="J54" s="24">
        <v>0</v>
      </c>
      <c r="K54" s="143"/>
    </row>
    <row r="55" spans="1:11" ht="13" customHeight="1">
      <c r="A55" s="151" t="s">
        <v>30</v>
      </c>
      <c r="B55" s="152"/>
      <c r="C55" s="152"/>
      <c r="D55" s="152"/>
      <c r="E55" s="153"/>
      <c r="F55" s="129">
        <v>0</v>
      </c>
      <c r="G55" s="146"/>
      <c r="H55" s="165"/>
      <c r="I55" s="166"/>
      <c r="J55" s="24">
        <v>0</v>
      </c>
      <c r="K55" s="143"/>
    </row>
    <row r="56" spans="1:11" ht="13" customHeight="1">
      <c r="A56" s="151" t="s">
        <v>31</v>
      </c>
      <c r="B56" s="152"/>
      <c r="C56" s="152"/>
      <c r="D56" s="152"/>
      <c r="E56" s="153"/>
      <c r="F56" s="129">
        <v>0</v>
      </c>
      <c r="G56" s="146"/>
      <c r="H56" s="165"/>
      <c r="I56" s="166"/>
      <c r="J56" s="24">
        <v>0</v>
      </c>
      <c r="K56" s="143"/>
    </row>
    <row r="57" spans="1:11" ht="13" customHeight="1">
      <c r="A57" s="151" t="s">
        <v>32</v>
      </c>
      <c r="B57" s="152"/>
      <c r="C57" s="152"/>
      <c r="D57" s="152"/>
      <c r="E57" s="153"/>
      <c r="F57" s="129">
        <v>0</v>
      </c>
      <c r="G57" s="146"/>
      <c r="H57" s="165"/>
      <c r="I57" s="166"/>
      <c r="J57" s="24">
        <v>0</v>
      </c>
      <c r="K57" s="143"/>
    </row>
    <row r="58" spans="1:11" ht="13" customHeight="1">
      <c r="A58" s="151" t="s">
        <v>33</v>
      </c>
      <c r="B58" s="152"/>
      <c r="C58" s="152"/>
      <c r="D58" s="152"/>
      <c r="E58" s="153"/>
      <c r="F58" s="129">
        <v>0</v>
      </c>
      <c r="G58" s="146"/>
      <c r="H58" s="165"/>
      <c r="I58" s="166"/>
      <c r="J58" s="24">
        <v>0</v>
      </c>
      <c r="K58" s="143"/>
    </row>
    <row r="59" spans="1:11" ht="13" customHeight="1">
      <c r="A59" s="151" t="s">
        <v>34</v>
      </c>
      <c r="B59" s="152"/>
      <c r="C59" s="152"/>
      <c r="D59" s="152"/>
      <c r="E59" s="153"/>
      <c r="F59" s="129">
        <v>0</v>
      </c>
      <c r="G59" s="146"/>
      <c r="H59" s="165"/>
      <c r="I59" s="166"/>
      <c r="J59" s="24">
        <v>0</v>
      </c>
      <c r="K59" s="143"/>
    </row>
    <row r="60" spans="1:11" ht="13" customHeight="1">
      <c r="A60" s="151" t="s">
        <v>268</v>
      </c>
      <c r="B60" s="152"/>
      <c r="C60" s="152"/>
      <c r="D60" s="152"/>
      <c r="E60" s="153"/>
      <c r="F60" s="129">
        <v>1775.51</v>
      </c>
      <c r="G60" s="146"/>
      <c r="H60" s="165"/>
      <c r="I60" s="166"/>
      <c r="J60" s="24">
        <v>0</v>
      </c>
      <c r="K60" s="143"/>
    </row>
    <row r="61" spans="1:11" ht="13" customHeight="1">
      <c r="A61" s="151" t="s">
        <v>35</v>
      </c>
      <c r="B61" s="152"/>
      <c r="C61" s="152"/>
      <c r="D61" s="152"/>
      <c r="E61" s="153"/>
      <c r="F61" s="129">
        <v>0</v>
      </c>
      <c r="G61" s="146"/>
      <c r="H61" s="165"/>
      <c r="I61" s="166"/>
      <c r="J61" s="24">
        <v>0</v>
      </c>
      <c r="K61" s="143"/>
    </row>
    <row r="62" spans="1:11" ht="13" customHeight="1">
      <c r="A62" s="151" t="s">
        <v>36</v>
      </c>
      <c r="B62" s="152"/>
      <c r="C62" s="152"/>
      <c r="D62" s="152"/>
      <c r="E62" s="153"/>
      <c r="F62" s="129">
        <v>5.75</v>
      </c>
      <c r="G62" s="146"/>
      <c r="H62" s="165"/>
      <c r="I62" s="166"/>
      <c r="J62" s="24">
        <v>0</v>
      </c>
      <c r="K62" s="143"/>
    </row>
    <row r="63" spans="1:11" ht="13" customHeight="1">
      <c r="A63" s="151" t="s">
        <v>37</v>
      </c>
      <c r="B63" s="152"/>
      <c r="C63" s="152"/>
      <c r="D63" s="152"/>
      <c r="E63" s="153"/>
      <c r="F63" s="129">
        <v>203</v>
      </c>
      <c r="G63" s="146"/>
      <c r="H63" s="169" t="s">
        <v>265</v>
      </c>
      <c r="I63" s="171"/>
      <c r="J63" s="24">
        <v>295</v>
      </c>
      <c r="K63" s="143"/>
    </row>
    <row r="64" spans="1:11" ht="13" customHeight="1">
      <c r="A64" s="151" t="s">
        <v>38</v>
      </c>
      <c r="B64" s="152"/>
      <c r="C64" s="152"/>
      <c r="D64" s="152"/>
      <c r="E64" s="153"/>
      <c r="F64" s="129">
        <v>0</v>
      </c>
      <c r="G64" s="146"/>
      <c r="H64" s="165"/>
      <c r="I64" s="166"/>
      <c r="J64" s="24">
        <v>0</v>
      </c>
      <c r="K64" s="143"/>
    </row>
    <row r="65" spans="1:11" ht="13" customHeight="1">
      <c r="A65" s="151" t="s">
        <v>42</v>
      </c>
      <c r="B65" s="152"/>
      <c r="C65" s="152"/>
      <c r="D65" s="152"/>
      <c r="E65" s="153"/>
      <c r="F65" s="129">
        <v>0</v>
      </c>
      <c r="G65" s="146"/>
      <c r="H65" s="165"/>
      <c r="I65" s="166"/>
      <c r="J65" s="24">
        <v>0</v>
      </c>
      <c r="K65" s="143"/>
    </row>
    <row r="66" spans="1:11" ht="13" customHeight="1">
      <c r="A66" s="151" t="s">
        <v>39</v>
      </c>
      <c r="B66" s="152"/>
      <c r="C66" s="152"/>
      <c r="D66" s="152"/>
      <c r="E66" s="153"/>
      <c r="F66" s="129">
        <v>0</v>
      </c>
      <c r="G66" s="146"/>
      <c r="H66" s="165"/>
      <c r="I66" s="166"/>
      <c r="J66" s="24">
        <v>0</v>
      </c>
      <c r="K66" s="143"/>
    </row>
    <row r="67" spans="1:11" ht="13" customHeight="1">
      <c r="A67" s="151" t="s">
        <v>44</v>
      </c>
      <c r="B67" s="152"/>
      <c r="C67" s="152"/>
      <c r="D67" s="152"/>
      <c r="E67" s="153"/>
      <c r="F67" s="129">
        <v>1415.96</v>
      </c>
      <c r="G67" s="146"/>
      <c r="H67" s="165"/>
      <c r="I67" s="166"/>
      <c r="J67" s="24">
        <v>0</v>
      </c>
      <c r="K67" s="143"/>
    </row>
    <row r="68" spans="1:11" ht="13" customHeight="1">
      <c r="A68" s="172"/>
      <c r="B68" s="173"/>
      <c r="C68" s="173"/>
      <c r="D68" s="173"/>
      <c r="E68" s="174"/>
      <c r="F68" s="129">
        <v>0</v>
      </c>
      <c r="G68" s="147"/>
      <c r="H68" s="167"/>
      <c r="I68" s="168"/>
      <c r="J68" s="24">
        <v>0</v>
      </c>
      <c r="K68" s="144"/>
    </row>
    <row r="69" spans="1:11" ht="13">
      <c r="A69" s="59" t="s">
        <v>22</v>
      </c>
      <c r="B69" s="60"/>
      <c r="C69" s="61"/>
      <c r="D69" s="62"/>
      <c r="E69" s="47"/>
      <c r="F69" s="34"/>
      <c r="G69" s="35" t="s">
        <v>12</v>
      </c>
      <c r="H69" s="46"/>
      <c r="I69" s="47"/>
      <c r="J69" s="34"/>
      <c r="K69" s="35" t="s">
        <v>13</v>
      </c>
    </row>
    <row r="70" spans="1:11" ht="13">
      <c r="A70" s="37" t="s">
        <v>47</v>
      </c>
      <c r="B70" s="38"/>
      <c r="C70" s="38"/>
      <c r="D70" s="49"/>
      <c r="E70" s="49"/>
      <c r="F70" s="58"/>
      <c r="G70" s="42">
        <f>SUM(F72:F76)</f>
        <v>4361.37</v>
      </c>
      <c r="H70" s="50"/>
      <c r="I70" s="44"/>
      <c r="J70" s="58"/>
      <c r="K70" s="42">
        <f>SUM(J72:J76)</f>
        <v>0</v>
      </c>
    </row>
    <row r="71" spans="1:11">
      <c r="A71" s="154" t="s">
        <v>2</v>
      </c>
      <c r="B71" s="155"/>
      <c r="C71" s="155"/>
      <c r="D71" s="155"/>
      <c r="E71" s="155"/>
      <c r="F71" s="71" t="s">
        <v>59</v>
      </c>
      <c r="G71" s="145"/>
      <c r="H71" s="154" t="s">
        <v>2</v>
      </c>
      <c r="I71" s="155"/>
      <c r="J71" s="71" t="s">
        <v>59</v>
      </c>
      <c r="K71" s="148"/>
    </row>
    <row r="72" spans="1:11">
      <c r="A72" s="169" t="s">
        <v>266</v>
      </c>
      <c r="B72" s="170"/>
      <c r="C72" s="170"/>
      <c r="D72" s="170"/>
      <c r="E72" s="171"/>
      <c r="F72" s="23">
        <v>1675.77</v>
      </c>
      <c r="G72" s="146"/>
      <c r="H72" s="156"/>
      <c r="I72" s="157"/>
      <c r="J72" s="23">
        <v>0</v>
      </c>
      <c r="K72" s="149"/>
    </row>
    <row r="73" spans="1:11">
      <c r="A73" s="169" t="s">
        <v>267</v>
      </c>
      <c r="B73" s="170"/>
      <c r="C73" s="170"/>
      <c r="D73" s="170"/>
      <c r="E73" s="171"/>
      <c r="F73" s="23">
        <v>2685.6</v>
      </c>
      <c r="G73" s="146"/>
      <c r="H73" s="151"/>
      <c r="I73" s="153"/>
      <c r="J73" s="23">
        <v>0</v>
      </c>
      <c r="K73" s="149"/>
    </row>
    <row r="74" spans="1:11">
      <c r="A74" s="151"/>
      <c r="B74" s="152"/>
      <c r="C74" s="152"/>
      <c r="D74" s="152"/>
      <c r="E74" s="153"/>
      <c r="F74" s="25">
        <v>0</v>
      </c>
      <c r="G74" s="146"/>
      <c r="H74" s="151"/>
      <c r="I74" s="153"/>
      <c r="J74" s="25">
        <v>0</v>
      </c>
      <c r="K74" s="149"/>
    </row>
    <row r="75" spans="1:11">
      <c r="A75" s="151"/>
      <c r="B75" s="152"/>
      <c r="C75" s="152"/>
      <c r="D75" s="152"/>
      <c r="E75" s="153"/>
      <c r="F75" s="23">
        <v>0</v>
      </c>
      <c r="G75" s="146"/>
      <c r="H75" s="151"/>
      <c r="I75" s="153"/>
      <c r="J75" s="23">
        <v>0</v>
      </c>
      <c r="K75" s="149"/>
    </row>
    <row r="76" spans="1:11" ht="13" thickBot="1">
      <c r="A76" s="158"/>
      <c r="B76" s="164"/>
      <c r="C76" s="164"/>
      <c r="D76" s="164"/>
      <c r="E76" s="159"/>
      <c r="F76" s="26">
        <v>0</v>
      </c>
      <c r="G76" s="160"/>
      <c r="H76" s="158"/>
      <c r="I76" s="159"/>
      <c r="J76" s="26">
        <v>0</v>
      </c>
      <c r="K76" s="150"/>
    </row>
    <row r="77" spans="1:11" ht="16" thickBot="1">
      <c r="A77" s="161" t="s">
        <v>40</v>
      </c>
      <c r="B77" s="161"/>
      <c r="C77" s="161"/>
      <c r="D77" s="161"/>
      <c r="E77" s="161"/>
      <c r="F77" s="162"/>
      <c r="G77" s="63">
        <f>SUM(G6+G20+G28+G36+G46+G70)</f>
        <v>19277.95</v>
      </c>
      <c r="H77" s="163" t="s">
        <v>41</v>
      </c>
      <c r="I77" s="161"/>
      <c r="J77" s="162"/>
      <c r="K77" s="64">
        <f>SUM(K6+K20+K28+K36+K46+K70)</f>
        <v>19486.739999999998</v>
      </c>
    </row>
    <row r="78" spans="1:11" ht="13">
      <c r="A78" s="28"/>
      <c r="B78" s="28"/>
      <c r="C78" s="28"/>
      <c r="D78" s="28"/>
      <c r="E78" s="29"/>
      <c r="F78" s="30"/>
      <c r="G78" s="65"/>
      <c r="H78" s="28"/>
      <c r="I78" s="29"/>
      <c r="J78" s="30"/>
      <c r="K78" s="65"/>
    </row>
    <row r="79" spans="1:11" ht="13">
      <c r="A79" s="139" t="s">
        <v>66</v>
      </c>
      <c r="B79" s="140"/>
      <c r="C79" s="140"/>
      <c r="D79" s="140"/>
      <c r="E79" s="18"/>
      <c r="F79" s="66">
        <f>K77</f>
        <v>19486.739999999998</v>
      </c>
      <c r="G79" s="29"/>
      <c r="H79" s="30"/>
      <c r="I79" s="29"/>
      <c r="J79" s="30"/>
      <c r="K79" s="65"/>
    </row>
    <row r="80" spans="1:11" ht="13">
      <c r="A80" s="139" t="s">
        <v>67</v>
      </c>
      <c r="B80" s="140"/>
      <c r="C80" s="140"/>
      <c r="D80" s="140"/>
      <c r="E80" s="17"/>
      <c r="F80" s="67">
        <f>G77</f>
        <v>19277.95</v>
      </c>
      <c r="G80" s="134">
        <v>1256.5</v>
      </c>
      <c r="H80" s="135" t="s">
        <v>274</v>
      </c>
      <c r="I80" s="29"/>
      <c r="J80" s="30"/>
      <c r="K80" s="65"/>
    </row>
    <row r="81" spans="1:11" ht="13">
      <c r="A81" s="139" t="s">
        <v>68</v>
      </c>
      <c r="B81" s="140"/>
      <c r="C81" s="140"/>
      <c r="D81" s="140"/>
      <c r="E81" s="17"/>
      <c r="F81" s="68">
        <f>SUM(F79-F80)</f>
        <v>208.78999999999724</v>
      </c>
      <c r="G81" s="29"/>
      <c r="H81" s="30"/>
      <c r="I81" s="29"/>
      <c r="J81" s="30"/>
      <c r="K81" s="65"/>
    </row>
    <row r="82" spans="1:11">
      <c r="A82" s="17"/>
      <c r="B82" s="17"/>
      <c r="C82" s="17"/>
      <c r="D82" s="17"/>
      <c r="E82" s="18"/>
      <c r="F82" s="69"/>
      <c r="G82" s="196" t="s">
        <v>61</v>
      </c>
      <c r="H82" s="197"/>
      <c r="I82" s="197"/>
      <c r="J82" s="197"/>
      <c r="K82" s="197"/>
    </row>
    <row r="83" spans="1:11" ht="13">
      <c r="A83" s="139" t="s">
        <v>69</v>
      </c>
      <c r="B83" s="140"/>
      <c r="C83" s="140"/>
      <c r="D83" s="140"/>
      <c r="E83" s="141"/>
      <c r="F83" s="70">
        <f>K77-G77</f>
        <v>208.78999999999724</v>
      </c>
      <c r="G83" s="196" t="s">
        <v>45</v>
      </c>
      <c r="H83" s="197"/>
      <c r="I83" s="197"/>
      <c r="J83" s="197"/>
      <c r="K83" s="197"/>
    </row>
    <row r="84" spans="1:11" ht="13">
      <c r="A84" s="17"/>
      <c r="B84" s="17"/>
      <c r="C84" s="17"/>
      <c r="D84" s="17"/>
      <c r="E84" s="18"/>
      <c r="F84" s="19"/>
      <c r="G84" s="27"/>
      <c r="H84" s="17"/>
      <c r="I84" s="18"/>
      <c r="J84" s="19"/>
      <c r="K84" s="27"/>
    </row>
  </sheetData>
  <sheetProtection selectLockedCells="1"/>
  <mergeCells count="144">
    <mergeCell ref="A1:K1"/>
    <mergeCell ref="A2:G2"/>
    <mergeCell ref="H2:K2"/>
    <mergeCell ref="A3:K3"/>
    <mergeCell ref="A17:E17"/>
    <mergeCell ref="A16:E16"/>
    <mergeCell ref="H16:I16"/>
    <mergeCell ref="A6:B6"/>
    <mergeCell ref="A8:E8"/>
    <mergeCell ref="H8:I8"/>
    <mergeCell ref="H14:I14"/>
    <mergeCell ref="H9:I9"/>
    <mergeCell ref="H10:I10"/>
    <mergeCell ref="G83:K83"/>
    <mergeCell ref="G82:K82"/>
    <mergeCell ref="A25:E25"/>
    <mergeCell ref="A38:E38"/>
    <mergeCell ref="H73:I73"/>
    <mergeCell ref="A26:E26"/>
    <mergeCell ref="A33:E33"/>
    <mergeCell ref="A34:E34"/>
    <mergeCell ref="A31:E31"/>
    <mergeCell ref="A32:E32"/>
    <mergeCell ref="A29:E29"/>
    <mergeCell ref="A30:E30"/>
    <mergeCell ref="H29:I29"/>
    <mergeCell ref="H30:I30"/>
    <mergeCell ref="A40:E40"/>
    <mergeCell ref="A41:E41"/>
    <mergeCell ref="A42:E42"/>
    <mergeCell ref="A43:E43"/>
    <mergeCell ref="A44:E44"/>
    <mergeCell ref="H31:I31"/>
    <mergeCell ref="H32:I32"/>
    <mergeCell ref="H33:I33"/>
    <mergeCell ref="K21:K26"/>
    <mergeCell ref="H38:I38"/>
    <mergeCell ref="A22:E22"/>
    <mergeCell ref="A23:E23"/>
    <mergeCell ref="A24:E24"/>
    <mergeCell ref="A12:E12"/>
    <mergeCell ref="A13:E13"/>
    <mergeCell ref="A7:E7"/>
    <mergeCell ref="A14:E14"/>
    <mergeCell ref="H7:I7"/>
    <mergeCell ref="H22:I22"/>
    <mergeCell ref="H23:I23"/>
    <mergeCell ref="H24:I24"/>
    <mergeCell ref="H11:I11"/>
    <mergeCell ref="A21:E21"/>
    <mergeCell ref="G21:G26"/>
    <mergeCell ref="A18:E18"/>
    <mergeCell ref="H18:I18"/>
    <mergeCell ref="H17:I17"/>
    <mergeCell ref="A15:E15"/>
    <mergeCell ref="H15:I15"/>
    <mergeCell ref="H12:I12"/>
    <mergeCell ref="H13:I13"/>
    <mergeCell ref="A9:E9"/>
    <mergeCell ref="A10:E10"/>
    <mergeCell ref="A11:E11"/>
    <mergeCell ref="H39:I39"/>
    <mergeCell ref="H40:I40"/>
    <mergeCell ref="H41:I41"/>
    <mergeCell ref="H42:I42"/>
    <mergeCell ref="H25:I25"/>
    <mergeCell ref="H26:I26"/>
    <mergeCell ref="H44:I44"/>
    <mergeCell ref="H34:I34"/>
    <mergeCell ref="H37:I37"/>
    <mergeCell ref="A37:E37"/>
    <mergeCell ref="H47:I47"/>
    <mergeCell ref="A71:E71"/>
    <mergeCell ref="A48:E48"/>
    <mergeCell ref="A49:E49"/>
    <mergeCell ref="A50:E50"/>
    <mergeCell ref="H43:I43"/>
    <mergeCell ref="A39:E39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H61:I61"/>
    <mergeCell ref="H62:I62"/>
    <mergeCell ref="H63:I63"/>
    <mergeCell ref="H64:I64"/>
    <mergeCell ref="H54:I54"/>
    <mergeCell ref="H55:I55"/>
    <mergeCell ref="H56:I56"/>
    <mergeCell ref="H57:I57"/>
    <mergeCell ref="A47:E47"/>
    <mergeCell ref="H58:I58"/>
    <mergeCell ref="H59:I59"/>
    <mergeCell ref="H48:I48"/>
    <mergeCell ref="H49:I49"/>
    <mergeCell ref="H50:I50"/>
    <mergeCell ref="H51:I51"/>
    <mergeCell ref="H52:I52"/>
    <mergeCell ref="H53:I53"/>
    <mergeCell ref="H60:I60"/>
    <mergeCell ref="H66:I66"/>
    <mergeCell ref="H67:I67"/>
    <mergeCell ref="H68:I68"/>
    <mergeCell ref="A72:E72"/>
    <mergeCell ref="A73:E73"/>
    <mergeCell ref="H65:I65"/>
    <mergeCell ref="A66:E66"/>
    <mergeCell ref="A67:E67"/>
    <mergeCell ref="A68:E68"/>
    <mergeCell ref="A80:D80"/>
    <mergeCell ref="A81:D81"/>
    <mergeCell ref="A83:E83"/>
    <mergeCell ref="G7:G18"/>
    <mergeCell ref="K7:K18"/>
    <mergeCell ref="G47:G68"/>
    <mergeCell ref="K47:K68"/>
    <mergeCell ref="K71:K76"/>
    <mergeCell ref="K37:K44"/>
    <mergeCell ref="A74:E74"/>
    <mergeCell ref="H71:I71"/>
    <mergeCell ref="H72:I72"/>
    <mergeCell ref="H74:I74"/>
    <mergeCell ref="H75:I75"/>
    <mergeCell ref="H76:I76"/>
    <mergeCell ref="A79:D79"/>
    <mergeCell ref="G71:G76"/>
    <mergeCell ref="A77:F77"/>
    <mergeCell ref="H77:J77"/>
    <mergeCell ref="A75:E75"/>
    <mergeCell ref="A76:E76"/>
    <mergeCell ref="G37:G44"/>
    <mergeCell ref="K29:K34"/>
    <mergeCell ref="G29:G34"/>
  </mergeCells>
  <phoneticPr fontId="19" type="noConversion"/>
  <pageMargins left="0.78740157499999996" right="0.78740157499999996" top="0.42" bottom="0.49" header="0.4" footer="0.4921259845"/>
  <pageSetup paperSize="9" scale="82" orientation="landscape" horizontalDpi="4294967293" r:id="rId1"/>
  <headerFooter alignWithMargins="0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9"/>
  <sheetViews>
    <sheetView view="pageBreakPreview" topLeftCell="A71" zoomScale="130" zoomScaleNormal="100" zoomScaleSheetLayoutView="130" workbookViewId="0">
      <selection activeCell="B85" sqref="B85"/>
    </sheetView>
  </sheetViews>
  <sheetFormatPr baseColWidth="10" defaultColWidth="10.81640625" defaultRowHeight="12.5"/>
  <cols>
    <col min="1" max="1" width="11.453125" style="16" customWidth="1"/>
    <col min="2" max="2" width="38.453125" style="16" customWidth="1"/>
    <col min="3" max="3" width="17.453125" style="16" customWidth="1"/>
    <col min="4" max="4" width="11.1796875" style="16" customWidth="1"/>
    <col min="5" max="5" width="11.81640625" style="16" bestFit="1" customWidth="1"/>
    <col min="6" max="6" width="11.1796875" style="16" customWidth="1"/>
    <col min="7" max="16384" width="10.81640625" style="16"/>
  </cols>
  <sheetData>
    <row r="1" spans="1:8" ht="31.5" customHeight="1">
      <c r="A1" s="216" t="s">
        <v>0</v>
      </c>
      <c r="B1" s="216"/>
      <c r="C1" s="217"/>
      <c r="D1" s="217"/>
      <c r="E1" s="217"/>
      <c r="F1" s="217"/>
    </row>
    <row r="2" spans="1:8" ht="13" thickBot="1">
      <c r="A2"/>
      <c r="B2"/>
      <c r="C2"/>
      <c r="D2"/>
      <c r="E2"/>
      <c r="F2"/>
    </row>
    <row r="3" spans="1:8" ht="16.5" customHeight="1" thickBot="1">
      <c r="A3" s="81" t="s">
        <v>1</v>
      </c>
      <c r="B3" s="81" t="s">
        <v>2</v>
      </c>
      <c r="C3" s="81" t="s">
        <v>48</v>
      </c>
      <c r="D3" s="82" t="s">
        <v>5</v>
      </c>
      <c r="E3" s="82" t="s">
        <v>3</v>
      </c>
      <c r="F3" s="82" t="s">
        <v>4</v>
      </c>
      <c r="H3" s="76"/>
    </row>
    <row r="4" spans="1:8" ht="16.5" customHeight="1">
      <c r="A4" s="218"/>
      <c r="B4" s="219"/>
      <c r="C4" s="219"/>
      <c r="D4" s="219"/>
      <c r="E4" s="220"/>
      <c r="F4" s="83"/>
      <c r="H4" s="76"/>
    </row>
    <row r="5" spans="1:8" ht="16.5" customHeight="1">
      <c r="A5" s="77">
        <v>44454</v>
      </c>
      <c r="B5" s="101" t="s">
        <v>73</v>
      </c>
      <c r="C5" s="78"/>
      <c r="D5" s="79"/>
      <c r="E5" s="79">
        <v>120</v>
      </c>
      <c r="F5" s="84">
        <f>F4-D5+E5</f>
        <v>120</v>
      </c>
    </row>
    <row r="6" spans="1:8" ht="16.5" customHeight="1">
      <c r="A6" s="77">
        <v>44477</v>
      </c>
      <c r="B6" s="97" t="s">
        <v>72</v>
      </c>
      <c r="C6" s="78"/>
      <c r="D6" s="79"/>
      <c r="E6" s="79">
        <v>270</v>
      </c>
      <c r="F6" s="84">
        <f t="shared" ref="F6:F26" si="0">F5-D6+E6</f>
        <v>390</v>
      </c>
    </row>
    <row r="7" spans="1:8" ht="16.5" customHeight="1">
      <c r="A7" s="77">
        <v>44484</v>
      </c>
      <c r="B7" s="97" t="s">
        <v>78</v>
      </c>
      <c r="C7" s="78"/>
      <c r="D7" s="79"/>
      <c r="E7" s="79">
        <v>120</v>
      </c>
      <c r="F7" s="84">
        <f t="shared" si="0"/>
        <v>510</v>
      </c>
    </row>
    <row r="8" spans="1:8" ht="16.5" customHeight="1">
      <c r="A8" s="77">
        <v>44490</v>
      </c>
      <c r="B8" s="97" t="s">
        <v>80</v>
      </c>
      <c r="C8" s="78"/>
      <c r="D8" s="79"/>
      <c r="E8" s="79">
        <v>180</v>
      </c>
      <c r="F8" s="84">
        <f t="shared" si="0"/>
        <v>690</v>
      </c>
    </row>
    <row r="9" spans="1:8" ht="16.5" customHeight="1">
      <c r="A9" s="77">
        <v>44497</v>
      </c>
      <c r="B9" s="97" t="s">
        <v>84</v>
      </c>
      <c r="C9" s="78"/>
      <c r="D9" s="79"/>
      <c r="E9" s="79">
        <v>240</v>
      </c>
      <c r="F9" s="84">
        <f t="shared" si="0"/>
        <v>930</v>
      </c>
    </row>
    <row r="10" spans="1:8" ht="16.5" customHeight="1">
      <c r="A10" s="77">
        <v>44503</v>
      </c>
      <c r="B10" s="97" t="s">
        <v>89</v>
      </c>
      <c r="C10" s="78"/>
      <c r="D10" s="79"/>
      <c r="E10" s="79">
        <v>30</v>
      </c>
      <c r="F10" s="84">
        <f t="shared" si="0"/>
        <v>960</v>
      </c>
    </row>
    <row r="11" spans="1:8" ht="16.5" customHeight="1">
      <c r="A11" s="77">
        <v>44512</v>
      </c>
      <c r="B11" s="97" t="s">
        <v>88</v>
      </c>
      <c r="C11" s="78"/>
      <c r="D11" s="79"/>
      <c r="E11" s="79">
        <v>30</v>
      </c>
      <c r="F11" s="84">
        <f t="shared" si="0"/>
        <v>990</v>
      </c>
    </row>
    <row r="12" spans="1:8" ht="16.5" customHeight="1">
      <c r="A12" s="104">
        <v>44515</v>
      </c>
      <c r="B12" s="105" t="s">
        <v>117</v>
      </c>
      <c r="C12" s="105"/>
      <c r="D12" s="79"/>
      <c r="E12" s="79">
        <v>30</v>
      </c>
      <c r="F12" s="84">
        <f t="shared" si="0"/>
        <v>1020</v>
      </c>
    </row>
    <row r="13" spans="1:8" ht="16.5" customHeight="1">
      <c r="A13" s="104">
        <v>44524</v>
      </c>
      <c r="B13" s="107" t="s">
        <v>103</v>
      </c>
      <c r="C13" s="105"/>
      <c r="D13" s="79"/>
      <c r="E13" s="79">
        <v>60</v>
      </c>
      <c r="F13" s="84">
        <f t="shared" si="0"/>
        <v>1080</v>
      </c>
    </row>
    <row r="14" spans="1:8" ht="16.5" customHeight="1">
      <c r="A14" s="104">
        <v>44524</v>
      </c>
      <c r="B14" s="108" t="s">
        <v>104</v>
      </c>
      <c r="C14" s="105"/>
      <c r="D14" s="79"/>
      <c r="E14" s="79">
        <v>60</v>
      </c>
      <c r="F14" s="84">
        <f t="shared" si="0"/>
        <v>1140</v>
      </c>
    </row>
    <row r="15" spans="1:8" ht="16.5" customHeight="1">
      <c r="A15" s="104">
        <v>44526</v>
      </c>
      <c r="B15" s="109" t="s">
        <v>105</v>
      </c>
      <c r="C15" s="105"/>
      <c r="D15" s="79"/>
      <c r="E15" s="79">
        <v>150</v>
      </c>
      <c r="F15" s="84">
        <f t="shared" si="0"/>
        <v>1290</v>
      </c>
    </row>
    <row r="16" spans="1:8" ht="16.5" customHeight="1">
      <c r="A16" s="104">
        <v>44526</v>
      </c>
      <c r="B16" s="109" t="s">
        <v>106</v>
      </c>
      <c r="C16" s="109"/>
      <c r="D16" s="79"/>
      <c r="E16" s="79">
        <v>90</v>
      </c>
      <c r="F16" s="84">
        <f t="shared" si="0"/>
        <v>1380</v>
      </c>
    </row>
    <row r="17" spans="1:6" ht="16.5" customHeight="1">
      <c r="A17" s="104">
        <v>44526</v>
      </c>
      <c r="B17" s="107" t="s">
        <v>107</v>
      </c>
      <c r="C17" s="109"/>
      <c r="D17" s="79"/>
      <c r="E17" s="79">
        <v>180</v>
      </c>
      <c r="F17" s="84">
        <f t="shared" si="0"/>
        <v>1560</v>
      </c>
    </row>
    <row r="18" spans="1:6" ht="16.5" customHeight="1">
      <c r="A18" s="104">
        <v>44526</v>
      </c>
      <c r="B18" s="107" t="s">
        <v>108</v>
      </c>
      <c r="C18" s="109"/>
      <c r="D18" s="79"/>
      <c r="E18" s="79">
        <v>60</v>
      </c>
      <c r="F18" s="84">
        <f t="shared" si="0"/>
        <v>1620</v>
      </c>
    </row>
    <row r="19" spans="1:6" ht="16.5" customHeight="1">
      <c r="A19" s="104">
        <v>44529</v>
      </c>
      <c r="B19" s="107" t="s">
        <v>113</v>
      </c>
      <c r="C19" s="109"/>
      <c r="D19" s="79"/>
      <c r="E19" s="79">
        <v>30</v>
      </c>
      <c r="F19" s="84">
        <f t="shared" si="0"/>
        <v>1650</v>
      </c>
    </row>
    <row r="20" spans="1:6" ht="16.5" customHeight="1">
      <c r="A20" s="77">
        <v>44536</v>
      </c>
      <c r="B20" s="101" t="s">
        <v>272</v>
      </c>
      <c r="C20" s="78"/>
      <c r="D20" s="79"/>
      <c r="E20" s="79">
        <v>30</v>
      </c>
      <c r="F20" s="84">
        <f>F18-D20+E20</f>
        <v>1650</v>
      </c>
    </row>
    <row r="21" spans="1:6" ht="16.5" customHeight="1">
      <c r="A21" s="77">
        <v>44536</v>
      </c>
      <c r="B21" s="101" t="s">
        <v>114</v>
      </c>
      <c r="C21" s="78"/>
      <c r="D21" s="79"/>
      <c r="E21" s="79">
        <v>30</v>
      </c>
      <c r="F21" s="84">
        <f>F19-D21+E21</f>
        <v>1680</v>
      </c>
    </row>
    <row r="22" spans="1:6" ht="16.5" customHeight="1">
      <c r="A22" s="77">
        <v>44538</v>
      </c>
      <c r="B22" s="77" t="s">
        <v>124</v>
      </c>
      <c r="C22" s="78"/>
      <c r="D22" s="79">
        <v>24</v>
      </c>
      <c r="E22" s="79"/>
      <c r="F22" s="84">
        <f t="shared" si="0"/>
        <v>1656</v>
      </c>
    </row>
    <row r="23" spans="1:6" ht="16.5" customHeight="1">
      <c r="A23" s="77">
        <v>44543</v>
      </c>
      <c r="B23" s="77" t="s">
        <v>127</v>
      </c>
      <c r="C23" s="78"/>
      <c r="D23" s="79"/>
      <c r="E23" s="79">
        <v>90</v>
      </c>
      <c r="F23" s="84">
        <f t="shared" si="0"/>
        <v>1746</v>
      </c>
    </row>
    <row r="24" spans="1:6" ht="16.5" customHeight="1">
      <c r="A24" s="77">
        <v>44543</v>
      </c>
      <c r="B24" s="97" t="s">
        <v>128</v>
      </c>
      <c r="C24" s="78"/>
      <c r="D24" s="79"/>
      <c r="E24" s="79">
        <v>60</v>
      </c>
      <c r="F24" s="84">
        <f t="shared" si="0"/>
        <v>1806</v>
      </c>
    </row>
    <row r="25" spans="1:6" ht="16.5" customHeight="1">
      <c r="A25" s="77">
        <v>44543</v>
      </c>
      <c r="B25" s="78" t="s">
        <v>123</v>
      </c>
      <c r="C25" s="78"/>
      <c r="D25" s="79">
        <v>125</v>
      </c>
      <c r="E25" s="79"/>
      <c r="F25" s="84">
        <f t="shared" si="0"/>
        <v>1681</v>
      </c>
    </row>
    <row r="26" spans="1:6" ht="16.5" customHeight="1">
      <c r="A26" s="77">
        <v>44545</v>
      </c>
      <c r="B26" s="97" t="s">
        <v>132</v>
      </c>
      <c r="C26" s="78"/>
      <c r="D26" s="79"/>
      <c r="E26" s="79">
        <v>30</v>
      </c>
      <c r="F26" s="84">
        <f t="shared" si="0"/>
        <v>1711</v>
      </c>
    </row>
    <row r="27" spans="1:6" ht="16.5" customHeight="1">
      <c r="A27" s="77">
        <v>44546</v>
      </c>
      <c r="B27" s="97" t="s">
        <v>138</v>
      </c>
      <c r="C27" s="78"/>
      <c r="D27" s="79"/>
      <c r="E27" s="79">
        <v>30</v>
      </c>
      <c r="F27" s="84">
        <f>F26-D27+E27</f>
        <v>1741</v>
      </c>
    </row>
    <row r="28" spans="1:6" ht="16.5" customHeight="1">
      <c r="A28" s="77">
        <v>44546</v>
      </c>
      <c r="B28" s="78" t="s">
        <v>133</v>
      </c>
      <c r="C28" s="78"/>
      <c r="D28" s="79">
        <v>180</v>
      </c>
      <c r="E28" s="79"/>
      <c r="F28" s="84">
        <f>F27-D28+E28</f>
        <v>1561</v>
      </c>
    </row>
    <row r="29" spans="1:6" ht="16.5" customHeight="1">
      <c r="A29" s="77">
        <v>44550</v>
      </c>
      <c r="B29" s="97" t="s">
        <v>118</v>
      </c>
      <c r="C29" s="78"/>
      <c r="D29" s="79"/>
      <c r="E29" s="79">
        <v>540</v>
      </c>
      <c r="F29" s="84">
        <f t="shared" ref="F29:F87" si="1">F28-D29+E29</f>
        <v>2101</v>
      </c>
    </row>
    <row r="30" spans="1:6" ht="16.5" customHeight="1">
      <c r="A30" s="77">
        <v>44550</v>
      </c>
      <c r="B30" s="97" t="s">
        <v>119</v>
      </c>
      <c r="C30" s="100"/>
      <c r="D30" s="79"/>
      <c r="E30" s="79">
        <v>90</v>
      </c>
      <c r="F30" s="84">
        <f t="shared" si="1"/>
        <v>2191</v>
      </c>
    </row>
    <row r="31" spans="1:6" ht="16.5" customHeight="1">
      <c r="A31" s="77">
        <v>44550</v>
      </c>
      <c r="B31" s="97" t="s">
        <v>120</v>
      </c>
      <c r="C31" s="110"/>
      <c r="D31" s="79"/>
      <c r="E31" s="79">
        <v>90</v>
      </c>
      <c r="F31" s="84">
        <f t="shared" si="1"/>
        <v>2281</v>
      </c>
    </row>
    <row r="32" spans="1:6" ht="16.5" customHeight="1">
      <c r="A32" s="77">
        <v>44551</v>
      </c>
      <c r="B32" s="97" t="s">
        <v>139</v>
      </c>
      <c r="C32" s="110"/>
      <c r="D32" s="79"/>
      <c r="E32" s="79">
        <v>240</v>
      </c>
      <c r="F32" s="84">
        <f t="shared" si="1"/>
        <v>2521</v>
      </c>
    </row>
    <row r="33" spans="1:6" ht="16.5" customHeight="1">
      <c r="A33" s="77">
        <v>44571</v>
      </c>
      <c r="B33" s="80" t="s">
        <v>142</v>
      </c>
      <c r="C33" s="78"/>
      <c r="D33" s="79">
        <v>85</v>
      </c>
      <c r="E33" s="79"/>
      <c r="F33" s="84">
        <f t="shared" si="1"/>
        <v>2436</v>
      </c>
    </row>
    <row r="34" spans="1:6" ht="16.5" customHeight="1">
      <c r="A34" s="77">
        <v>44571</v>
      </c>
      <c r="B34" s="80" t="s">
        <v>143</v>
      </c>
      <c r="C34" s="78"/>
      <c r="D34" s="79">
        <v>82.2</v>
      </c>
      <c r="E34" s="79"/>
      <c r="F34" s="84">
        <f t="shared" si="1"/>
        <v>2353.8000000000002</v>
      </c>
    </row>
    <row r="35" spans="1:6" ht="16.5" customHeight="1">
      <c r="A35" s="77">
        <v>44588</v>
      </c>
      <c r="B35" s="97" t="s">
        <v>144</v>
      </c>
      <c r="C35" s="78"/>
      <c r="D35" s="79"/>
      <c r="E35" s="79">
        <v>120</v>
      </c>
      <c r="F35" s="84">
        <f t="shared" si="1"/>
        <v>2473.8000000000002</v>
      </c>
    </row>
    <row r="36" spans="1:6" ht="16.5" customHeight="1">
      <c r="A36" s="77">
        <v>44641</v>
      </c>
      <c r="B36" s="80" t="s">
        <v>151</v>
      </c>
      <c r="C36" s="100"/>
      <c r="D36" s="79">
        <v>25</v>
      </c>
      <c r="E36" s="79"/>
      <c r="F36" s="84">
        <f t="shared" ref="F36:F41" si="2">F35-D36+E36</f>
        <v>2448.8000000000002</v>
      </c>
    </row>
    <row r="37" spans="1:6" ht="16.5" customHeight="1">
      <c r="A37" s="77">
        <v>44671</v>
      </c>
      <c r="B37" s="97" t="s">
        <v>159</v>
      </c>
      <c r="C37" s="78"/>
      <c r="D37" s="79"/>
      <c r="E37" s="79">
        <v>12</v>
      </c>
      <c r="F37" s="84">
        <f t="shared" si="2"/>
        <v>2460.8000000000002</v>
      </c>
    </row>
    <row r="38" spans="1:6" ht="16.5" customHeight="1">
      <c r="A38" s="97">
        <v>44673</v>
      </c>
      <c r="B38" s="117" t="s">
        <v>160</v>
      </c>
      <c r="C38" s="78"/>
      <c r="D38" s="79"/>
      <c r="E38" s="79">
        <v>15</v>
      </c>
      <c r="F38" s="84">
        <f t="shared" si="2"/>
        <v>2475.8000000000002</v>
      </c>
    </row>
    <row r="39" spans="1:6" ht="16.5" customHeight="1">
      <c r="A39" s="77">
        <v>44677</v>
      </c>
      <c r="B39" s="101" t="s">
        <v>165</v>
      </c>
      <c r="C39" s="114"/>
      <c r="D39" s="79"/>
      <c r="E39" s="79">
        <v>180</v>
      </c>
      <c r="F39" s="84">
        <f t="shared" si="2"/>
        <v>2655.8</v>
      </c>
    </row>
    <row r="40" spans="1:6" ht="16.5" customHeight="1">
      <c r="A40" s="77">
        <v>44678</v>
      </c>
      <c r="B40" s="101" t="s">
        <v>168</v>
      </c>
      <c r="C40" s="112"/>
      <c r="D40" s="79"/>
      <c r="E40" s="79">
        <v>30</v>
      </c>
      <c r="F40" s="84">
        <f t="shared" si="2"/>
        <v>2685.8</v>
      </c>
    </row>
    <row r="41" spans="1:6" ht="16.5" customHeight="1">
      <c r="A41" s="77">
        <v>44683</v>
      </c>
      <c r="B41" s="101" t="s">
        <v>147</v>
      </c>
      <c r="D41" s="79">
        <v>190</v>
      </c>
      <c r="E41" s="79"/>
      <c r="F41" s="84">
        <f t="shared" si="2"/>
        <v>2495.8000000000002</v>
      </c>
    </row>
    <row r="42" spans="1:6" ht="16.5" customHeight="1">
      <c r="A42" s="77">
        <v>44687</v>
      </c>
      <c r="B42" s="101" t="s">
        <v>175</v>
      </c>
      <c r="C42" s="114"/>
      <c r="D42" s="79"/>
      <c r="E42" s="79">
        <v>120</v>
      </c>
      <c r="F42" s="84">
        <f t="shared" si="1"/>
        <v>2615.8000000000002</v>
      </c>
    </row>
    <row r="43" spans="1:6" ht="16.5" customHeight="1">
      <c r="A43" s="77">
        <v>44704</v>
      </c>
      <c r="B43" s="101" t="s">
        <v>181</v>
      </c>
      <c r="C43" s="118"/>
      <c r="D43" s="79"/>
      <c r="E43" s="79">
        <v>60</v>
      </c>
      <c r="F43" s="84">
        <f t="shared" si="1"/>
        <v>2675.8</v>
      </c>
    </row>
    <row r="44" spans="1:6" ht="16.5" customHeight="1">
      <c r="A44" s="77">
        <v>44713</v>
      </c>
      <c r="B44" s="120" t="s">
        <v>182</v>
      </c>
      <c r="C44" s="114"/>
      <c r="D44" s="79"/>
      <c r="E44" s="79">
        <v>180</v>
      </c>
      <c r="F44" s="84">
        <f t="shared" si="1"/>
        <v>2855.8</v>
      </c>
    </row>
    <row r="45" spans="1:6" ht="16.5" customHeight="1">
      <c r="A45" s="125">
        <v>44722</v>
      </c>
      <c r="B45" s="126" t="s">
        <v>273</v>
      </c>
      <c r="C45" s="114"/>
      <c r="D45" s="90">
        <v>56</v>
      </c>
      <c r="E45" s="79"/>
      <c r="F45" s="84">
        <f t="shared" si="1"/>
        <v>2799.8</v>
      </c>
    </row>
    <row r="46" spans="1:6" ht="16.5" customHeight="1">
      <c r="A46" s="77">
        <v>44725</v>
      </c>
      <c r="B46" s="101" t="s">
        <v>183</v>
      </c>
      <c r="C46" s="114"/>
      <c r="D46" s="79"/>
      <c r="E46" s="79">
        <v>180</v>
      </c>
      <c r="F46" s="84">
        <f t="shared" si="1"/>
        <v>2979.8</v>
      </c>
    </row>
    <row r="47" spans="1:6" ht="16.5" customHeight="1">
      <c r="A47" s="77">
        <v>44728</v>
      </c>
      <c r="B47" s="101" t="s">
        <v>185</v>
      </c>
      <c r="C47" s="114"/>
      <c r="D47" s="79"/>
      <c r="E47" s="79">
        <v>270</v>
      </c>
      <c r="F47" s="84">
        <f t="shared" si="1"/>
        <v>3249.8</v>
      </c>
    </row>
    <row r="48" spans="1:6" ht="16.5" customHeight="1">
      <c r="A48" s="120">
        <v>44733</v>
      </c>
      <c r="B48" s="124" t="s">
        <v>189</v>
      </c>
      <c r="C48" s="114"/>
      <c r="D48" s="79"/>
      <c r="E48" s="79">
        <v>300</v>
      </c>
      <c r="F48" s="84">
        <f t="shared" si="1"/>
        <v>3549.8</v>
      </c>
    </row>
    <row r="49" spans="1:6" ht="16.5" customHeight="1">
      <c r="A49" s="77">
        <v>44733</v>
      </c>
      <c r="B49" s="101" t="s">
        <v>190</v>
      </c>
      <c r="C49" s="114"/>
      <c r="D49" s="79"/>
      <c r="E49" s="79">
        <v>330</v>
      </c>
      <c r="F49" s="84">
        <f t="shared" si="1"/>
        <v>3879.8</v>
      </c>
    </row>
    <row r="50" spans="1:6" ht="16.5" customHeight="1">
      <c r="A50" s="77">
        <v>44739</v>
      </c>
      <c r="B50" s="101" t="s">
        <v>191</v>
      </c>
      <c r="C50" s="122"/>
      <c r="D50" s="79"/>
      <c r="E50" s="79">
        <v>450</v>
      </c>
      <c r="F50" s="84">
        <f t="shared" si="1"/>
        <v>4329.8</v>
      </c>
    </row>
    <row r="51" spans="1:6" ht="16.5" customHeight="1">
      <c r="A51" s="77">
        <v>44740</v>
      </c>
      <c r="B51" s="101" t="s">
        <v>192</v>
      </c>
      <c r="C51" s="118"/>
      <c r="D51" s="79"/>
      <c r="E51" s="79">
        <v>240</v>
      </c>
      <c r="F51" s="84">
        <f t="shared" si="1"/>
        <v>4569.8</v>
      </c>
    </row>
    <row r="52" spans="1:6" ht="16.5" customHeight="1">
      <c r="A52" s="77">
        <v>44741</v>
      </c>
      <c r="B52" s="101" t="s">
        <v>193</v>
      </c>
      <c r="C52" s="118"/>
      <c r="D52" s="79"/>
      <c r="E52" s="79">
        <v>150</v>
      </c>
      <c r="F52" s="84">
        <f t="shared" si="1"/>
        <v>4719.8</v>
      </c>
    </row>
    <row r="53" spans="1:6" ht="16.5" customHeight="1">
      <c r="A53" s="77">
        <v>44747</v>
      </c>
      <c r="B53" s="101" t="s">
        <v>197</v>
      </c>
      <c r="C53" s="122"/>
      <c r="D53" s="79"/>
      <c r="E53" s="79">
        <v>180</v>
      </c>
      <c r="F53" s="84">
        <f t="shared" si="1"/>
        <v>4899.8</v>
      </c>
    </row>
    <row r="54" spans="1:6" ht="16.5" customHeight="1">
      <c r="A54" s="77">
        <v>44762</v>
      </c>
      <c r="B54" s="101" t="s">
        <v>200</v>
      </c>
      <c r="C54" s="122"/>
      <c r="D54" s="79"/>
      <c r="E54" s="79">
        <v>120</v>
      </c>
      <c r="F54" s="84">
        <f t="shared" si="1"/>
        <v>5019.8</v>
      </c>
    </row>
    <row r="55" spans="1:6" ht="16.5" customHeight="1">
      <c r="A55" s="77">
        <v>44767</v>
      </c>
      <c r="B55" s="101" t="s">
        <v>201</v>
      </c>
      <c r="C55" s="118"/>
      <c r="D55" s="79"/>
      <c r="E55" s="79">
        <v>400</v>
      </c>
      <c r="F55" s="84">
        <f t="shared" si="1"/>
        <v>5419.8</v>
      </c>
    </row>
    <row r="56" spans="1:6" ht="16.5" customHeight="1">
      <c r="A56" s="77">
        <v>44767</v>
      </c>
      <c r="B56" s="101" t="s">
        <v>202</v>
      </c>
      <c r="C56" s="118"/>
      <c r="D56" s="79"/>
      <c r="E56" s="79">
        <v>400</v>
      </c>
      <c r="F56" s="84">
        <f t="shared" si="1"/>
        <v>5819.8</v>
      </c>
    </row>
    <row r="57" spans="1:6" ht="16.5" customHeight="1">
      <c r="A57" s="77">
        <v>44768</v>
      </c>
      <c r="B57" s="101" t="s">
        <v>203</v>
      </c>
      <c r="C57" s="118"/>
      <c r="D57" s="79"/>
      <c r="E57" s="79">
        <v>400</v>
      </c>
      <c r="F57" s="84">
        <f t="shared" si="1"/>
        <v>6219.8</v>
      </c>
    </row>
    <row r="58" spans="1:6" ht="16.5" customHeight="1">
      <c r="A58" s="77">
        <v>44768</v>
      </c>
      <c r="B58" s="101" t="s">
        <v>204</v>
      </c>
      <c r="C58" s="118"/>
      <c r="D58" s="79"/>
      <c r="E58" s="79">
        <v>400</v>
      </c>
      <c r="F58" s="84">
        <f t="shared" si="1"/>
        <v>6619.8</v>
      </c>
    </row>
    <row r="59" spans="1:6" ht="16.5" customHeight="1">
      <c r="A59" s="77">
        <v>44769</v>
      </c>
      <c r="B59" s="101" t="s">
        <v>205</v>
      </c>
      <c r="C59" s="118"/>
      <c r="D59" s="79"/>
      <c r="E59" s="79">
        <v>400</v>
      </c>
      <c r="F59" s="84">
        <f t="shared" si="1"/>
        <v>7019.8</v>
      </c>
    </row>
    <row r="60" spans="1:6" ht="16.5" customHeight="1">
      <c r="A60" s="77">
        <v>44774</v>
      </c>
      <c r="B60" s="101" t="s">
        <v>208</v>
      </c>
      <c r="C60" s="118"/>
      <c r="D60" s="79"/>
      <c r="E60" s="79">
        <v>400</v>
      </c>
      <c r="F60" s="84">
        <f t="shared" si="1"/>
        <v>7419.8</v>
      </c>
    </row>
    <row r="61" spans="1:6" ht="16.5" customHeight="1">
      <c r="A61" s="77">
        <v>44775</v>
      </c>
      <c r="B61" s="101" t="s">
        <v>209</v>
      </c>
      <c r="C61" s="118"/>
      <c r="D61" s="79">
        <v>500</v>
      </c>
      <c r="E61" s="79"/>
      <c r="F61" s="84">
        <f t="shared" si="1"/>
        <v>6919.8</v>
      </c>
    </row>
    <row r="62" spans="1:6" ht="16.5" customHeight="1">
      <c r="A62" s="77">
        <v>44775</v>
      </c>
      <c r="B62" s="101" t="s">
        <v>211</v>
      </c>
      <c r="C62" s="118"/>
      <c r="D62" s="79"/>
      <c r="E62" s="79">
        <v>120</v>
      </c>
      <c r="F62" s="84">
        <f t="shared" si="1"/>
        <v>7039.8</v>
      </c>
    </row>
    <row r="63" spans="1:6" ht="16.5" customHeight="1">
      <c r="A63" s="77">
        <v>44788</v>
      </c>
      <c r="B63" s="101" t="s">
        <v>212</v>
      </c>
      <c r="C63" s="118"/>
      <c r="D63" s="79"/>
      <c r="E63" s="79">
        <v>400</v>
      </c>
      <c r="F63" s="84">
        <f t="shared" si="1"/>
        <v>7439.8</v>
      </c>
    </row>
    <row r="64" spans="1:6" ht="16.5" customHeight="1">
      <c r="A64" s="77">
        <v>44791</v>
      </c>
      <c r="B64" s="101" t="s">
        <v>213</v>
      </c>
      <c r="C64" s="118"/>
      <c r="D64" s="79"/>
      <c r="E64" s="79">
        <v>400</v>
      </c>
      <c r="F64" s="84">
        <f t="shared" si="1"/>
        <v>7839.8</v>
      </c>
    </row>
    <row r="65" spans="1:6" ht="16.5" customHeight="1">
      <c r="A65" s="77">
        <v>44795</v>
      </c>
      <c r="B65" s="101" t="s">
        <v>208</v>
      </c>
      <c r="C65" s="118"/>
      <c r="D65" s="79"/>
      <c r="E65" s="79">
        <v>400</v>
      </c>
      <c r="F65" s="84">
        <f t="shared" si="1"/>
        <v>8239.7999999999993</v>
      </c>
    </row>
    <row r="66" spans="1:6" ht="16.5" customHeight="1">
      <c r="A66" s="77">
        <v>44795</v>
      </c>
      <c r="B66" s="101" t="s">
        <v>214</v>
      </c>
      <c r="C66" s="118"/>
      <c r="D66" s="79"/>
      <c r="E66" s="79">
        <v>400</v>
      </c>
      <c r="F66" s="84">
        <f t="shared" si="1"/>
        <v>8639.7999999999993</v>
      </c>
    </row>
    <row r="67" spans="1:6" ht="16.5" customHeight="1">
      <c r="A67" s="77">
        <v>44796</v>
      </c>
      <c r="B67" s="101" t="s">
        <v>215</v>
      </c>
      <c r="C67" s="118"/>
      <c r="D67" s="79">
        <v>400</v>
      </c>
      <c r="E67" s="79"/>
      <c r="F67" s="84">
        <f t="shared" si="1"/>
        <v>8239.7999999999993</v>
      </c>
    </row>
    <row r="68" spans="1:6" ht="16.5" customHeight="1">
      <c r="A68" s="77">
        <v>44796</v>
      </c>
      <c r="B68" s="101" t="s">
        <v>225</v>
      </c>
      <c r="C68" s="118"/>
      <c r="D68" s="79"/>
      <c r="E68" s="79">
        <v>120</v>
      </c>
      <c r="F68" s="84">
        <f t="shared" si="1"/>
        <v>8359.7999999999993</v>
      </c>
    </row>
    <row r="69" spans="1:6" ht="16.5" customHeight="1">
      <c r="A69" s="77">
        <v>44798</v>
      </c>
      <c r="B69" s="101" t="s">
        <v>220</v>
      </c>
      <c r="C69" s="118"/>
      <c r="D69" s="79"/>
      <c r="E69" s="79">
        <v>90</v>
      </c>
      <c r="F69" s="84">
        <f t="shared" si="1"/>
        <v>8449.7999999999993</v>
      </c>
    </row>
    <row r="70" spans="1:6" ht="16.5" customHeight="1">
      <c r="A70" s="77">
        <v>44798</v>
      </c>
      <c r="B70" s="101" t="s">
        <v>221</v>
      </c>
      <c r="C70" s="118"/>
      <c r="D70" s="79"/>
      <c r="E70" s="79">
        <v>400</v>
      </c>
      <c r="F70" s="84">
        <f t="shared" si="1"/>
        <v>8849.7999999999993</v>
      </c>
    </row>
    <row r="71" spans="1:6" ht="16.5" customHeight="1">
      <c r="A71" s="77">
        <v>44798</v>
      </c>
      <c r="B71" s="101" t="s">
        <v>222</v>
      </c>
      <c r="C71" s="118"/>
      <c r="D71" s="79"/>
      <c r="E71" s="79">
        <v>12</v>
      </c>
      <c r="F71" s="84">
        <f t="shared" si="1"/>
        <v>8861.7999999999993</v>
      </c>
    </row>
    <row r="72" spans="1:6" ht="16.5" customHeight="1">
      <c r="A72" s="77">
        <v>44798</v>
      </c>
      <c r="B72" s="101" t="s">
        <v>223</v>
      </c>
      <c r="C72" s="118"/>
      <c r="D72" s="79"/>
      <c r="E72" s="79">
        <v>12</v>
      </c>
      <c r="F72" s="84">
        <f t="shared" si="1"/>
        <v>8873.7999999999993</v>
      </c>
    </row>
    <row r="73" spans="1:6" ht="16.5" customHeight="1">
      <c r="A73" s="77">
        <v>44798</v>
      </c>
      <c r="B73" s="101" t="s">
        <v>224</v>
      </c>
      <c r="C73" s="118"/>
      <c r="D73" s="79"/>
      <c r="E73" s="79">
        <v>90</v>
      </c>
      <c r="F73" s="84">
        <f t="shared" si="1"/>
        <v>8963.7999999999993</v>
      </c>
    </row>
    <row r="74" spans="1:6" ht="16.5" customHeight="1">
      <c r="A74" s="77">
        <v>44799</v>
      </c>
      <c r="B74" s="101" t="s">
        <v>226</v>
      </c>
      <c r="C74" s="118"/>
      <c r="D74" s="79"/>
      <c r="E74" s="79">
        <v>400</v>
      </c>
      <c r="F74" s="84">
        <f t="shared" si="1"/>
        <v>9363.7999999999993</v>
      </c>
    </row>
    <row r="75" spans="1:6" ht="16.5" customHeight="1">
      <c r="A75" s="77">
        <v>44803</v>
      </c>
      <c r="B75" s="101" t="s">
        <v>228</v>
      </c>
      <c r="C75" s="118"/>
      <c r="D75" s="79"/>
      <c r="E75" s="79">
        <v>400</v>
      </c>
      <c r="F75" s="84">
        <f t="shared" si="1"/>
        <v>9763.7999999999993</v>
      </c>
    </row>
    <row r="76" spans="1:6" ht="16.5" customHeight="1">
      <c r="A76" s="77">
        <v>44804</v>
      </c>
      <c r="B76" s="101" t="s">
        <v>229</v>
      </c>
      <c r="C76" s="118"/>
      <c r="D76" s="79"/>
      <c r="E76" s="79">
        <v>150</v>
      </c>
      <c r="F76" s="84">
        <f t="shared" si="1"/>
        <v>9913.7999999999993</v>
      </c>
    </row>
    <row r="77" spans="1:6" ht="16.5" customHeight="1">
      <c r="A77" s="125">
        <v>44807</v>
      </c>
      <c r="B77" s="115" t="s">
        <v>232</v>
      </c>
      <c r="C77" s="118"/>
      <c r="D77" s="90">
        <v>1200.5</v>
      </c>
      <c r="E77" s="79"/>
      <c r="F77" s="84">
        <f t="shared" si="1"/>
        <v>8713.2999999999993</v>
      </c>
    </row>
    <row r="78" spans="1:6" ht="16.5" customHeight="1">
      <c r="A78" s="77">
        <v>44810</v>
      </c>
      <c r="B78" s="101" t="s">
        <v>233</v>
      </c>
      <c r="C78" s="118"/>
      <c r="D78" s="79">
        <v>1000</v>
      </c>
      <c r="E78" s="79"/>
      <c r="F78" s="84">
        <f t="shared" si="1"/>
        <v>7713.2999999999993</v>
      </c>
    </row>
    <row r="79" spans="1:6" ht="16.5" customHeight="1">
      <c r="A79" s="77">
        <v>44810</v>
      </c>
      <c r="B79" s="101" t="s">
        <v>234</v>
      </c>
      <c r="C79" s="118"/>
      <c r="D79" s="79">
        <v>660</v>
      </c>
      <c r="E79" s="79"/>
      <c r="F79" s="84">
        <f t="shared" si="1"/>
        <v>7053.2999999999993</v>
      </c>
    </row>
    <row r="80" spans="1:6" ht="16.5" customHeight="1">
      <c r="A80" s="77">
        <v>44816</v>
      </c>
      <c r="B80" s="101" t="s">
        <v>246</v>
      </c>
      <c r="C80" s="118"/>
      <c r="D80" s="79">
        <v>100</v>
      </c>
      <c r="E80" s="79"/>
      <c r="F80" s="84">
        <f t="shared" si="1"/>
        <v>6953.2999999999993</v>
      </c>
    </row>
    <row r="81" spans="1:6" ht="16.5" customHeight="1">
      <c r="A81" s="77">
        <v>44816</v>
      </c>
      <c r="B81" s="101" t="s">
        <v>247</v>
      </c>
      <c r="C81" s="118"/>
      <c r="D81" s="79">
        <v>100</v>
      </c>
      <c r="E81" s="79"/>
      <c r="F81" s="84">
        <f t="shared" si="1"/>
        <v>6853.2999999999993</v>
      </c>
    </row>
    <row r="82" spans="1:6" ht="16.5" customHeight="1">
      <c r="A82" s="77"/>
      <c r="B82" s="115"/>
      <c r="C82" s="118"/>
      <c r="D82" s="90"/>
      <c r="E82" s="79"/>
      <c r="F82" s="84">
        <f t="shared" si="1"/>
        <v>6853.2999999999993</v>
      </c>
    </row>
    <row r="83" spans="1:6" ht="16.5" customHeight="1">
      <c r="A83" s="77"/>
      <c r="B83" s="130"/>
      <c r="C83" s="127"/>
      <c r="D83" s="90"/>
      <c r="E83" s="79"/>
      <c r="F83" s="84">
        <f t="shared" si="1"/>
        <v>6853.2999999999993</v>
      </c>
    </row>
    <row r="84" spans="1:6" ht="16.5" customHeight="1">
      <c r="A84" s="77"/>
      <c r="B84" s="126"/>
      <c r="C84" s="127"/>
      <c r="D84" s="90"/>
      <c r="E84" s="79"/>
      <c r="F84" s="84">
        <f t="shared" si="1"/>
        <v>6853.2999999999993</v>
      </c>
    </row>
    <row r="85" spans="1:6" ht="16.5" customHeight="1">
      <c r="A85" s="80"/>
      <c r="B85" s="115"/>
      <c r="C85" s="127"/>
      <c r="D85" s="90"/>
      <c r="E85" s="79"/>
      <c r="F85" s="84">
        <f t="shared" si="1"/>
        <v>6853.2999999999993</v>
      </c>
    </row>
    <row r="86" spans="1:6" ht="16.5" customHeight="1">
      <c r="A86" s="80"/>
      <c r="B86" s="126"/>
      <c r="C86" s="127"/>
      <c r="D86" s="90"/>
      <c r="E86" s="79"/>
      <c r="F86" s="84">
        <f t="shared" si="1"/>
        <v>6853.2999999999993</v>
      </c>
    </row>
    <row r="87" spans="1:6" ht="16.5" customHeight="1">
      <c r="A87" s="80"/>
      <c r="B87" s="101"/>
      <c r="C87" s="136"/>
      <c r="D87" s="79"/>
      <c r="E87" s="79"/>
      <c r="F87" s="84">
        <f t="shared" si="1"/>
        <v>6853.2999999999993</v>
      </c>
    </row>
    <row r="88" spans="1:6" ht="16.5" customHeight="1">
      <c r="A88" s="221" t="s">
        <v>50</v>
      </c>
      <c r="B88" s="222"/>
      <c r="C88" s="223"/>
      <c r="D88" s="85">
        <f>SUM(D5:D87)</f>
        <v>4727.7</v>
      </c>
      <c r="E88" s="85">
        <f>SUM(E5:E87)</f>
        <v>11611</v>
      </c>
      <c r="F88" s="84"/>
    </row>
    <row r="89" spans="1:6" ht="16.5" customHeight="1">
      <c r="A89" s="227" t="s">
        <v>49</v>
      </c>
      <c r="B89" s="228"/>
      <c r="C89" s="229"/>
      <c r="D89" s="224">
        <f>SUM(E88-D88)</f>
        <v>6883.3</v>
      </c>
      <c r="E89" s="225"/>
      <c r="F89" s="226"/>
    </row>
  </sheetData>
  <sheetProtection selectLockedCells="1"/>
  <mergeCells count="5">
    <mergeCell ref="A1:F1"/>
    <mergeCell ref="A4:E4"/>
    <mergeCell ref="A88:C88"/>
    <mergeCell ref="D89:F89"/>
    <mergeCell ref="A89:C89"/>
  </mergeCells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view="pageBreakPreview" topLeftCell="A2" zoomScale="140" zoomScaleNormal="100" zoomScaleSheetLayoutView="140" workbookViewId="0">
      <selection activeCell="D5" sqref="D5:E22"/>
    </sheetView>
  </sheetViews>
  <sheetFormatPr baseColWidth="10" defaultColWidth="10.81640625" defaultRowHeight="12.5"/>
  <cols>
    <col min="1" max="1" width="11.453125" style="16" customWidth="1"/>
    <col min="2" max="2" width="38.453125" style="16" customWidth="1"/>
    <col min="3" max="3" width="17.453125" style="16" customWidth="1"/>
    <col min="4" max="6" width="11.1796875" style="16" customWidth="1"/>
    <col min="7" max="16384" width="10.81640625" style="16"/>
  </cols>
  <sheetData>
    <row r="1" spans="1:8" ht="31.5" customHeight="1">
      <c r="A1" s="216" t="s">
        <v>141</v>
      </c>
      <c r="B1" s="216"/>
      <c r="C1" s="217"/>
      <c r="D1" s="217"/>
      <c r="E1" s="217"/>
      <c r="F1" s="217"/>
    </row>
    <row r="2" spans="1:8" ht="13" thickBot="1">
      <c r="A2"/>
      <c r="B2"/>
      <c r="C2"/>
      <c r="D2"/>
      <c r="E2"/>
      <c r="F2"/>
    </row>
    <row r="3" spans="1:8" ht="16.5" customHeight="1" thickBot="1">
      <c r="A3" s="81" t="s">
        <v>1</v>
      </c>
      <c r="B3" s="81" t="s">
        <v>2</v>
      </c>
      <c r="C3" s="81" t="s">
        <v>48</v>
      </c>
      <c r="D3" s="82" t="s">
        <v>5</v>
      </c>
      <c r="E3" s="82" t="s">
        <v>3</v>
      </c>
      <c r="F3" s="82" t="s">
        <v>4</v>
      </c>
      <c r="H3" s="76"/>
    </row>
    <row r="4" spans="1:8" ht="16.5" customHeight="1">
      <c r="A4" s="218"/>
      <c r="B4" s="219"/>
      <c r="C4" s="219"/>
      <c r="D4" s="219"/>
      <c r="E4" s="220"/>
      <c r="F4" s="83"/>
      <c r="H4" s="76"/>
    </row>
    <row r="5" spans="1:8" ht="16.5" customHeight="1">
      <c r="A5" s="77">
        <v>44532</v>
      </c>
      <c r="B5" s="77" t="s">
        <v>95</v>
      </c>
      <c r="C5" s="78"/>
      <c r="D5" s="79">
        <v>1083</v>
      </c>
      <c r="E5" s="79"/>
      <c r="F5" s="84">
        <f>F4-D5+E5</f>
        <v>-1083</v>
      </c>
    </row>
    <row r="6" spans="1:8" ht="16.5" customHeight="1">
      <c r="A6" s="77">
        <v>44621</v>
      </c>
      <c r="B6" s="97" t="s">
        <v>146</v>
      </c>
      <c r="C6" s="78"/>
      <c r="D6" s="79">
        <v>385</v>
      </c>
      <c r="E6" s="79"/>
      <c r="F6" s="84">
        <f t="shared" ref="F6:F45" si="0">F5-D6+E6</f>
        <v>-1468</v>
      </c>
    </row>
    <row r="7" spans="1:8" ht="16.5" customHeight="1">
      <c r="A7" s="77">
        <v>44634</v>
      </c>
      <c r="B7" s="103" t="s">
        <v>148</v>
      </c>
      <c r="C7" s="78"/>
      <c r="D7" s="79">
        <v>255.78</v>
      </c>
      <c r="E7" s="79"/>
      <c r="F7" s="84">
        <f t="shared" si="0"/>
        <v>-1723.78</v>
      </c>
    </row>
    <row r="8" spans="1:8" ht="16.5" customHeight="1">
      <c r="A8" s="77">
        <v>44636</v>
      </c>
      <c r="B8" s="101" t="s">
        <v>150</v>
      </c>
      <c r="C8" s="78"/>
      <c r="D8" s="79">
        <v>50</v>
      </c>
      <c r="E8" s="79"/>
      <c r="F8" s="84">
        <f t="shared" si="0"/>
        <v>-1773.78</v>
      </c>
    </row>
    <row r="9" spans="1:8" ht="16.5" customHeight="1">
      <c r="A9" s="97">
        <v>44655</v>
      </c>
      <c r="B9" s="117" t="s">
        <v>156</v>
      </c>
      <c r="C9" s="78"/>
      <c r="D9" s="79">
        <v>437.28</v>
      </c>
      <c r="E9" s="79"/>
      <c r="F9" s="84">
        <f t="shared" si="0"/>
        <v>-2211.06</v>
      </c>
    </row>
    <row r="10" spans="1:8" ht="16.5" customHeight="1">
      <c r="A10" s="97">
        <v>44655</v>
      </c>
      <c r="B10" s="117" t="s">
        <v>157</v>
      </c>
      <c r="C10" s="78"/>
      <c r="D10" s="79">
        <v>286.60000000000002</v>
      </c>
      <c r="E10" s="79"/>
      <c r="F10" s="84">
        <f t="shared" si="0"/>
        <v>-2497.66</v>
      </c>
    </row>
    <row r="11" spans="1:8" ht="16.5" customHeight="1">
      <c r="A11" s="120">
        <v>44670</v>
      </c>
      <c r="B11" s="120" t="s">
        <v>169</v>
      </c>
      <c r="C11" s="78"/>
      <c r="D11" s="79">
        <v>510</v>
      </c>
      <c r="E11" s="79"/>
      <c r="F11" s="84">
        <f t="shared" si="0"/>
        <v>-3007.66</v>
      </c>
    </row>
    <row r="12" spans="1:8" ht="16.5" customHeight="1">
      <c r="A12" s="77">
        <v>44676</v>
      </c>
      <c r="B12" s="100" t="s">
        <v>161</v>
      </c>
      <c r="C12" s="78"/>
      <c r="D12" s="79">
        <v>518</v>
      </c>
      <c r="E12" s="79"/>
      <c r="F12" s="84">
        <f t="shared" si="0"/>
        <v>-3525.66</v>
      </c>
    </row>
    <row r="13" spans="1:8" ht="16.5" customHeight="1">
      <c r="A13" s="77">
        <v>44676</v>
      </c>
      <c r="B13" s="101" t="s">
        <v>162</v>
      </c>
      <c r="C13" s="78"/>
      <c r="D13" s="79">
        <v>128.99</v>
      </c>
      <c r="E13" s="79"/>
      <c r="F13" s="84">
        <f t="shared" si="0"/>
        <v>-3654.6499999999996</v>
      </c>
    </row>
    <row r="14" spans="1:8" ht="16.5" customHeight="1">
      <c r="A14" s="77">
        <v>44676</v>
      </c>
      <c r="B14" s="97" t="s">
        <v>164</v>
      </c>
      <c r="C14" s="78"/>
      <c r="D14" s="79">
        <v>29.9</v>
      </c>
      <c r="E14" s="79"/>
      <c r="F14" s="84">
        <f t="shared" si="0"/>
        <v>-3684.5499999999997</v>
      </c>
    </row>
    <row r="15" spans="1:8" ht="16.5" customHeight="1">
      <c r="A15" s="97">
        <v>44676</v>
      </c>
      <c r="B15" s="117" t="s">
        <v>164</v>
      </c>
      <c r="C15" s="78"/>
      <c r="D15" s="79">
        <v>19.8</v>
      </c>
      <c r="E15" s="79"/>
      <c r="F15" s="84">
        <f t="shared" si="0"/>
        <v>-3704.35</v>
      </c>
    </row>
    <row r="16" spans="1:8" ht="16.5" customHeight="1">
      <c r="A16" s="77">
        <v>44686</v>
      </c>
      <c r="B16" s="101" t="s">
        <v>173</v>
      </c>
      <c r="C16" s="78"/>
      <c r="D16" s="79">
        <v>106.48</v>
      </c>
      <c r="E16" s="79"/>
      <c r="F16" s="84">
        <f t="shared" si="0"/>
        <v>-3810.83</v>
      </c>
    </row>
    <row r="17" spans="1:6" ht="16.5" customHeight="1">
      <c r="A17" s="77">
        <v>44704</v>
      </c>
      <c r="B17" s="100" t="s">
        <v>178</v>
      </c>
      <c r="C17" s="78"/>
      <c r="D17" s="79"/>
      <c r="E17" s="79">
        <v>430.77</v>
      </c>
      <c r="F17" s="84">
        <f t="shared" si="0"/>
        <v>-3380.06</v>
      </c>
    </row>
    <row r="18" spans="1:6" ht="16.5" customHeight="1">
      <c r="A18" s="97">
        <v>44704</v>
      </c>
      <c r="B18" s="117" t="s">
        <v>180</v>
      </c>
      <c r="C18" s="78"/>
      <c r="D18" s="131">
        <v>64.3</v>
      </c>
      <c r="E18" s="79"/>
      <c r="F18" s="84">
        <f t="shared" si="0"/>
        <v>-3444.36</v>
      </c>
    </row>
    <row r="19" spans="1:6" ht="16.5" customHeight="1">
      <c r="A19" s="120">
        <v>44711</v>
      </c>
      <c r="B19" s="124" t="s">
        <v>188</v>
      </c>
      <c r="C19" s="78"/>
      <c r="D19" s="79"/>
      <c r="E19" s="79">
        <v>105.5</v>
      </c>
      <c r="F19" s="84">
        <f t="shared" si="0"/>
        <v>-3338.86</v>
      </c>
    </row>
    <row r="20" spans="1:6" ht="16.5" customHeight="1">
      <c r="A20" s="77">
        <v>44728</v>
      </c>
      <c r="B20" s="100" t="s">
        <v>186</v>
      </c>
      <c r="C20" s="78"/>
      <c r="D20" s="79"/>
      <c r="E20" s="79">
        <v>127.63</v>
      </c>
      <c r="F20" s="84">
        <f t="shared" si="0"/>
        <v>-3211.23</v>
      </c>
    </row>
    <row r="21" spans="1:6" ht="16.5" customHeight="1">
      <c r="A21" s="77">
        <v>44753</v>
      </c>
      <c r="B21" s="124" t="s">
        <v>198</v>
      </c>
      <c r="C21" s="115"/>
      <c r="D21" s="119">
        <v>105.78</v>
      </c>
      <c r="E21" s="79"/>
      <c r="F21" s="84">
        <f t="shared" si="0"/>
        <v>-3317.01</v>
      </c>
    </row>
    <row r="22" spans="1:6" ht="16.5" customHeight="1">
      <c r="A22" s="77">
        <v>44798</v>
      </c>
      <c r="B22" s="97" t="s">
        <v>219</v>
      </c>
      <c r="C22" s="78"/>
      <c r="D22" s="79">
        <v>106.48</v>
      </c>
      <c r="E22" s="79"/>
      <c r="F22" s="84">
        <f t="shared" si="0"/>
        <v>-3423.4900000000002</v>
      </c>
    </row>
    <row r="23" spans="1:6" ht="16.5" customHeight="1">
      <c r="A23" s="77"/>
      <c r="B23" s="101"/>
      <c r="C23" s="78"/>
      <c r="D23" s="79"/>
      <c r="E23" s="79"/>
      <c r="F23" s="84">
        <f t="shared" si="0"/>
        <v>-3423.4900000000002</v>
      </c>
    </row>
    <row r="24" spans="1:6" ht="16.5" customHeight="1">
      <c r="A24" s="77"/>
      <c r="B24" s="101"/>
      <c r="C24" s="78"/>
      <c r="D24" s="79"/>
      <c r="E24" s="79"/>
      <c r="F24" s="84">
        <f t="shared" si="0"/>
        <v>-3423.4900000000002</v>
      </c>
    </row>
    <row r="25" spans="1:6" ht="16.5" customHeight="1">
      <c r="A25" s="80"/>
      <c r="B25" s="80"/>
      <c r="C25" s="78"/>
      <c r="D25" s="79"/>
      <c r="E25" s="79"/>
      <c r="F25" s="84">
        <f t="shared" si="0"/>
        <v>-3423.4900000000002</v>
      </c>
    </row>
    <row r="26" spans="1:6" ht="16.5" customHeight="1">
      <c r="A26" s="80"/>
      <c r="B26" s="80"/>
      <c r="C26" s="78"/>
      <c r="D26" s="79"/>
      <c r="E26" s="79"/>
      <c r="F26" s="84">
        <f t="shared" si="0"/>
        <v>-3423.4900000000002</v>
      </c>
    </row>
    <row r="27" spans="1:6" ht="16.5" customHeight="1">
      <c r="A27" s="80"/>
      <c r="B27" s="80"/>
      <c r="C27" s="78"/>
      <c r="D27" s="79"/>
      <c r="E27" s="79"/>
      <c r="F27" s="84">
        <f t="shared" si="0"/>
        <v>-3423.4900000000002</v>
      </c>
    </row>
    <row r="28" spans="1:6" ht="16.5" customHeight="1">
      <c r="A28" s="80"/>
      <c r="B28" s="101"/>
      <c r="C28" s="78"/>
      <c r="D28" s="79"/>
      <c r="E28" s="79"/>
      <c r="F28" s="84">
        <f t="shared" si="0"/>
        <v>-3423.4900000000002</v>
      </c>
    </row>
    <row r="29" spans="1:6" ht="16.5" customHeight="1">
      <c r="A29" s="80"/>
      <c r="B29" s="80"/>
      <c r="C29" s="78"/>
      <c r="D29" s="79"/>
      <c r="E29" s="79"/>
      <c r="F29" s="84">
        <f t="shared" si="0"/>
        <v>-3423.4900000000002</v>
      </c>
    </row>
    <row r="30" spans="1:6" ht="16.5" customHeight="1">
      <c r="A30" s="80"/>
      <c r="B30" s="80"/>
      <c r="C30" s="78"/>
      <c r="D30" s="79"/>
      <c r="E30" s="79"/>
      <c r="F30" s="84">
        <f t="shared" si="0"/>
        <v>-3423.4900000000002</v>
      </c>
    </row>
    <row r="31" spans="1:6" ht="16.5" customHeight="1">
      <c r="A31" s="80"/>
      <c r="B31" s="80"/>
      <c r="C31" s="78"/>
      <c r="D31" s="79"/>
      <c r="E31" s="79"/>
      <c r="F31" s="84">
        <f t="shared" si="0"/>
        <v>-3423.4900000000002</v>
      </c>
    </row>
    <row r="32" spans="1:6" ht="16.5" customHeight="1">
      <c r="A32" s="80"/>
      <c r="B32" s="80"/>
      <c r="C32" s="78"/>
      <c r="D32" s="79"/>
      <c r="E32" s="79"/>
      <c r="F32" s="84">
        <f t="shared" si="0"/>
        <v>-3423.4900000000002</v>
      </c>
    </row>
    <row r="33" spans="1:6" ht="16.5" customHeight="1">
      <c r="A33" s="80"/>
      <c r="B33" s="80"/>
      <c r="C33" s="78"/>
      <c r="D33" s="79"/>
      <c r="E33" s="79"/>
      <c r="F33" s="84">
        <f t="shared" si="0"/>
        <v>-3423.4900000000002</v>
      </c>
    </row>
    <row r="34" spans="1:6" ht="16.5" customHeight="1">
      <c r="A34" s="80"/>
      <c r="B34" s="80"/>
      <c r="C34" s="78"/>
      <c r="D34" s="79"/>
      <c r="E34" s="79"/>
      <c r="F34" s="84">
        <f t="shared" si="0"/>
        <v>-3423.4900000000002</v>
      </c>
    </row>
    <row r="35" spans="1:6" ht="16.5" customHeight="1">
      <c r="A35" s="80"/>
      <c r="B35" s="80"/>
      <c r="C35" s="78"/>
      <c r="D35" s="79"/>
      <c r="E35" s="79"/>
      <c r="F35" s="84">
        <f t="shared" si="0"/>
        <v>-3423.4900000000002</v>
      </c>
    </row>
    <row r="36" spans="1:6" ht="16.5" customHeight="1">
      <c r="A36" s="80"/>
      <c r="B36" s="80"/>
      <c r="C36" s="78"/>
      <c r="D36" s="79"/>
      <c r="E36" s="79"/>
      <c r="F36" s="84">
        <f t="shared" si="0"/>
        <v>-3423.4900000000002</v>
      </c>
    </row>
    <row r="37" spans="1:6" ht="16.5" customHeight="1">
      <c r="A37" s="80"/>
      <c r="B37" s="80"/>
      <c r="C37" s="78"/>
      <c r="D37" s="79"/>
      <c r="E37" s="79"/>
      <c r="F37" s="84">
        <f t="shared" si="0"/>
        <v>-3423.4900000000002</v>
      </c>
    </row>
    <row r="38" spans="1:6" ht="16.5" customHeight="1">
      <c r="A38" s="80"/>
      <c r="B38" s="80"/>
      <c r="C38" s="78"/>
      <c r="D38" s="79"/>
      <c r="E38" s="79"/>
      <c r="F38" s="84">
        <f t="shared" si="0"/>
        <v>-3423.4900000000002</v>
      </c>
    </row>
    <row r="39" spans="1:6" ht="16.5" customHeight="1">
      <c r="A39" s="80"/>
      <c r="B39" s="80"/>
      <c r="C39" s="78"/>
      <c r="D39" s="79"/>
      <c r="E39" s="79"/>
      <c r="F39" s="84">
        <f t="shared" si="0"/>
        <v>-3423.4900000000002</v>
      </c>
    </row>
    <row r="40" spans="1:6" ht="16.5" customHeight="1">
      <c r="A40" s="80"/>
      <c r="B40" s="80"/>
      <c r="C40" s="78"/>
      <c r="D40" s="79"/>
      <c r="E40" s="79"/>
      <c r="F40" s="84">
        <f t="shared" si="0"/>
        <v>-3423.4900000000002</v>
      </c>
    </row>
    <row r="41" spans="1:6" ht="16.5" customHeight="1">
      <c r="A41" s="80"/>
      <c r="B41" s="80"/>
      <c r="C41" s="78"/>
      <c r="D41" s="79"/>
      <c r="E41" s="79"/>
      <c r="F41" s="84">
        <f t="shared" si="0"/>
        <v>-3423.4900000000002</v>
      </c>
    </row>
    <row r="42" spans="1:6" ht="16.5" customHeight="1">
      <c r="A42" s="80"/>
      <c r="B42" s="80"/>
      <c r="C42" s="78"/>
      <c r="D42" s="79"/>
      <c r="E42" s="79"/>
      <c r="F42" s="84">
        <f t="shared" si="0"/>
        <v>-3423.4900000000002</v>
      </c>
    </row>
    <row r="43" spans="1:6" ht="16.5" customHeight="1">
      <c r="A43" s="80"/>
      <c r="B43" s="80"/>
      <c r="C43" s="78"/>
      <c r="D43" s="79"/>
      <c r="E43" s="79"/>
      <c r="F43" s="84">
        <f t="shared" si="0"/>
        <v>-3423.4900000000002</v>
      </c>
    </row>
    <row r="44" spans="1:6" ht="16.5" customHeight="1">
      <c r="A44" s="80"/>
      <c r="B44" s="80"/>
      <c r="C44" s="78"/>
      <c r="D44" s="79"/>
      <c r="E44" s="79"/>
      <c r="F44" s="84">
        <f t="shared" si="0"/>
        <v>-3423.4900000000002</v>
      </c>
    </row>
    <row r="45" spans="1:6" ht="16.5" customHeight="1">
      <c r="A45" s="80"/>
      <c r="B45" s="80"/>
      <c r="C45" s="78"/>
      <c r="D45" s="79"/>
      <c r="E45" s="79"/>
      <c r="F45" s="84">
        <f t="shared" si="0"/>
        <v>-3423.4900000000002</v>
      </c>
    </row>
    <row r="46" spans="1:6" ht="16.5" customHeight="1">
      <c r="A46" s="80"/>
      <c r="B46" s="80"/>
      <c r="C46" s="78"/>
      <c r="D46" s="79"/>
      <c r="E46" s="79"/>
      <c r="F46" s="84">
        <f t="shared" ref="F46" si="1">F45-D46+E46</f>
        <v>-3423.4900000000002</v>
      </c>
    </row>
    <row r="47" spans="1:6" ht="16.5" customHeight="1">
      <c r="A47" s="221" t="s">
        <v>50</v>
      </c>
      <c r="B47" s="222"/>
      <c r="C47" s="223"/>
      <c r="D47" s="85">
        <f>SUM(D5:D46)</f>
        <v>4087.3900000000003</v>
      </c>
      <c r="E47" s="85">
        <f>SUM(E5:E46)</f>
        <v>663.9</v>
      </c>
      <c r="F47" s="84"/>
    </row>
    <row r="48" spans="1:6" ht="16.5" customHeight="1">
      <c r="A48" s="227" t="s">
        <v>51</v>
      </c>
      <c r="B48" s="228"/>
      <c r="C48" s="229"/>
      <c r="D48" s="224">
        <f>SUM(E47-D47)</f>
        <v>-3423.4900000000002</v>
      </c>
      <c r="E48" s="225"/>
      <c r="F48" s="226"/>
    </row>
  </sheetData>
  <sheetProtection algorithmName="SHA-512" hashValue="5au0k2DqbSBafjKceYgQoSilV0hfkLTKaG6BqJT81GRM0AXv0y6IOvz6WwbGpTA4DayvUo3GbmFrAv75s4G3zg==" saltValue="ITT9AqPNZMSFkh7zhPmU0Q==" spinCount="100000" sheet="1" selectLockedCells="1"/>
  <mergeCells count="5">
    <mergeCell ref="A1:F1"/>
    <mergeCell ref="A4:E4"/>
    <mergeCell ref="A47:C47"/>
    <mergeCell ref="A48:C48"/>
    <mergeCell ref="D48:F48"/>
  </mergeCells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8"/>
  <sheetViews>
    <sheetView view="pageBreakPreview" zoomScaleNormal="100" zoomScaleSheetLayoutView="100" workbookViewId="0">
      <selection activeCell="D5" sqref="D5:D6"/>
    </sheetView>
  </sheetViews>
  <sheetFormatPr baseColWidth="10" defaultColWidth="10.81640625" defaultRowHeight="12.5"/>
  <cols>
    <col min="1" max="1" width="11.453125" style="16" customWidth="1"/>
    <col min="2" max="2" width="38.453125" style="16" customWidth="1"/>
    <col min="3" max="3" width="17.453125" style="16" customWidth="1"/>
    <col min="4" max="6" width="11.1796875" style="16" customWidth="1"/>
    <col min="7" max="16384" width="10.81640625" style="16"/>
  </cols>
  <sheetData>
    <row r="1" spans="1:8" ht="31.5" customHeight="1">
      <c r="A1" s="216" t="s">
        <v>52</v>
      </c>
      <c r="B1" s="216"/>
      <c r="C1" s="217"/>
      <c r="D1" s="217"/>
      <c r="E1" s="217"/>
      <c r="F1" s="217"/>
    </row>
    <row r="2" spans="1:8" ht="13" thickBot="1">
      <c r="A2"/>
      <c r="B2"/>
      <c r="C2"/>
      <c r="D2"/>
      <c r="E2"/>
      <c r="F2"/>
    </row>
    <row r="3" spans="1:8" ht="16.5" customHeight="1" thickBot="1">
      <c r="A3" s="81" t="s">
        <v>1</v>
      </c>
      <c r="B3" s="81" t="s">
        <v>2</v>
      </c>
      <c r="C3" s="81" t="s">
        <v>48</v>
      </c>
      <c r="D3" s="82" t="s">
        <v>5</v>
      </c>
      <c r="E3" s="82" t="s">
        <v>3</v>
      </c>
      <c r="F3" s="82" t="s">
        <v>4</v>
      </c>
      <c r="H3" s="76"/>
    </row>
    <row r="4" spans="1:8" ht="16.5" customHeight="1">
      <c r="A4" s="218"/>
      <c r="B4" s="219"/>
      <c r="C4" s="219"/>
      <c r="D4" s="219"/>
      <c r="E4" s="220"/>
      <c r="F4" s="83"/>
      <c r="H4" s="76"/>
    </row>
    <row r="5" spans="1:8" ht="16.5" customHeight="1">
      <c r="A5" s="77">
        <v>44635</v>
      </c>
      <c r="B5" s="97" t="s">
        <v>149</v>
      </c>
      <c r="C5" s="78"/>
      <c r="D5" s="79">
        <v>190.29</v>
      </c>
      <c r="E5" s="79"/>
      <c r="F5" s="84">
        <f>F4-D5+E5</f>
        <v>-190.29</v>
      </c>
    </row>
    <row r="6" spans="1:8" ht="16.5" customHeight="1">
      <c r="A6" s="77">
        <v>44774</v>
      </c>
      <c r="B6" s="101" t="s">
        <v>227</v>
      </c>
      <c r="C6" s="78"/>
      <c r="D6" s="79">
        <v>191.9</v>
      </c>
      <c r="E6" s="79"/>
      <c r="F6" s="84">
        <f t="shared" ref="F6:F25" si="0">F5-D6+E6</f>
        <v>-382.19</v>
      </c>
    </row>
    <row r="7" spans="1:8" ht="16.5" customHeight="1">
      <c r="A7" s="77"/>
      <c r="B7" s="77"/>
      <c r="C7" s="78"/>
      <c r="D7" s="79"/>
      <c r="E7" s="79"/>
      <c r="F7" s="84">
        <f t="shared" si="0"/>
        <v>-382.19</v>
      </c>
    </row>
    <row r="8" spans="1:8" ht="16.5" customHeight="1">
      <c r="A8" s="77"/>
      <c r="B8" s="77"/>
      <c r="C8" s="78"/>
      <c r="D8" s="79"/>
      <c r="E8" s="79"/>
      <c r="F8" s="84">
        <f t="shared" si="0"/>
        <v>-382.19</v>
      </c>
    </row>
    <row r="9" spans="1:8" ht="16.5" customHeight="1">
      <c r="A9" s="77"/>
      <c r="B9" s="77"/>
      <c r="C9" s="78"/>
      <c r="D9" s="79"/>
      <c r="E9" s="79"/>
      <c r="F9" s="84">
        <f t="shared" si="0"/>
        <v>-382.19</v>
      </c>
    </row>
    <row r="10" spans="1:8" ht="16.5" customHeight="1">
      <c r="A10" s="77"/>
      <c r="B10" s="77"/>
      <c r="C10" s="78"/>
      <c r="D10" s="79"/>
      <c r="E10" s="79"/>
      <c r="F10" s="84">
        <f t="shared" si="0"/>
        <v>-382.19</v>
      </c>
    </row>
    <row r="11" spans="1:8" ht="16.5" customHeight="1">
      <c r="A11" s="77"/>
      <c r="B11" s="77"/>
      <c r="C11" s="78"/>
      <c r="D11" s="79"/>
      <c r="E11" s="79"/>
      <c r="F11" s="84">
        <f t="shared" si="0"/>
        <v>-382.19</v>
      </c>
    </row>
    <row r="12" spans="1:8" ht="16.5" customHeight="1">
      <c r="A12" s="77"/>
      <c r="B12" s="77"/>
      <c r="C12" s="78"/>
      <c r="D12" s="79"/>
      <c r="E12" s="79"/>
      <c r="F12" s="84">
        <f t="shared" si="0"/>
        <v>-382.19</v>
      </c>
    </row>
    <row r="13" spans="1:8" ht="16.5" customHeight="1">
      <c r="A13" s="77"/>
      <c r="B13" s="77"/>
      <c r="C13" s="78"/>
      <c r="D13" s="79"/>
      <c r="E13" s="79"/>
      <c r="F13" s="84">
        <f t="shared" si="0"/>
        <v>-382.19</v>
      </c>
    </row>
    <row r="14" spans="1:8" ht="16.5" customHeight="1">
      <c r="A14" s="77"/>
      <c r="B14" s="77"/>
      <c r="C14" s="78"/>
      <c r="D14" s="79"/>
      <c r="E14" s="79"/>
      <c r="F14" s="84">
        <f t="shared" si="0"/>
        <v>-382.19</v>
      </c>
    </row>
    <row r="15" spans="1:8" ht="16.5" customHeight="1">
      <c r="A15" s="77"/>
      <c r="B15" s="77"/>
      <c r="C15" s="78"/>
      <c r="D15" s="79"/>
      <c r="E15" s="79"/>
      <c r="F15" s="84">
        <f t="shared" si="0"/>
        <v>-382.19</v>
      </c>
    </row>
    <row r="16" spans="1:8" ht="16.5" customHeight="1">
      <c r="A16" s="77"/>
      <c r="B16" s="77"/>
      <c r="C16" s="78"/>
      <c r="D16" s="79"/>
      <c r="E16" s="79"/>
      <c r="F16" s="84">
        <f t="shared" si="0"/>
        <v>-382.19</v>
      </c>
    </row>
    <row r="17" spans="1:6" ht="16.5" customHeight="1">
      <c r="A17" s="77"/>
      <c r="B17" s="77"/>
      <c r="C17" s="78"/>
      <c r="D17" s="79"/>
      <c r="E17" s="79"/>
      <c r="F17" s="84">
        <f t="shared" si="0"/>
        <v>-382.19</v>
      </c>
    </row>
    <row r="18" spans="1:6" ht="16.5" customHeight="1">
      <c r="A18" s="77"/>
      <c r="B18" s="77"/>
      <c r="C18" s="78"/>
      <c r="D18" s="79"/>
      <c r="E18" s="79"/>
      <c r="F18" s="84">
        <f t="shared" si="0"/>
        <v>-382.19</v>
      </c>
    </row>
    <row r="19" spans="1:6" ht="16.5" customHeight="1">
      <c r="A19" s="77"/>
      <c r="B19" s="77"/>
      <c r="C19" s="78"/>
      <c r="D19" s="79"/>
      <c r="E19" s="79"/>
      <c r="F19" s="84">
        <f t="shared" si="0"/>
        <v>-382.19</v>
      </c>
    </row>
    <row r="20" spans="1:6" ht="16.5" customHeight="1">
      <c r="A20" s="77"/>
      <c r="B20" s="77"/>
      <c r="C20" s="78"/>
      <c r="D20" s="79"/>
      <c r="E20" s="79"/>
      <c r="F20" s="84">
        <f t="shared" si="0"/>
        <v>-382.19</v>
      </c>
    </row>
    <row r="21" spans="1:6" ht="16.5" customHeight="1">
      <c r="A21" s="77"/>
      <c r="B21" s="77"/>
      <c r="C21" s="78"/>
      <c r="D21" s="79"/>
      <c r="E21" s="79"/>
      <c r="F21" s="84">
        <f t="shared" si="0"/>
        <v>-382.19</v>
      </c>
    </row>
    <row r="22" spans="1:6" ht="16.5" customHeight="1">
      <c r="A22" s="77"/>
      <c r="B22" s="77"/>
      <c r="C22" s="78"/>
      <c r="D22" s="79"/>
      <c r="E22" s="79"/>
      <c r="F22" s="84">
        <f t="shared" si="0"/>
        <v>-382.19</v>
      </c>
    </row>
    <row r="23" spans="1:6" ht="16.5" customHeight="1">
      <c r="A23" s="77"/>
      <c r="B23" s="77"/>
      <c r="C23" s="78"/>
      <c r="D23" s="79"/>
      <c r="E23" s="79"/>
      <c r="F23" s="84">
        <f t="shared" si="0"/>
        <v>-382.19</v>
      </c>
    </row>
    <row r="24" spans="1:6" ht="16.5" customHeight="1">
      <c r="A24" s="80"/>
      <c r="B24" s="80"/>
      <c r="C24" s="78"/>
      <c r="D24" s="79"/>
      <c r="E24" s="79"/>
      <c r="F24" s="84">
        <f t="shared" si="0"/>
        <v>-382.19</v>
      </c>
    </row>
    <row r="25" spans="1:6" ht="16.5" customHeight="1">
      <c r="A25" s="80"/>
      <c r="B25" s="80"/>
      <c r="C25" s="78"/>
      <c r="D25" s="79"/>
      <c r="E25" s="79"/>
      <c r="F25" s="84">
        <f t="shared" si="0"/>
        <v>-382.19</v>
      </c>
    </row>
    <row r="26" spans="1:6" ht="16.5" customHeight="1">
      <c r="A26" s="80"/>
      <c r="B26" s="80"/>
      <c r="C26" s="78"/>
      <c r="D26" s="79"/>
      <c r="E26" s="79"/>
      <c r="F26" s="84">
        <f>F25-D26+E26</f>
        <v>-382.19</v>
      </c>
    </row>
    <row r="27" spans="1:6" ht="16.5" customHeight="1">
      <c r="A27" s="80"/>
      <c r="B27" s="80"/>
      <c r="C27" s="78"/>
      <c r="D27" s="79"/>
      <c r="E27" s="79"/>
      <c r="F27" s="84">
        <f>F26-D27+E27</f>
        <v>-382.19</v>
      </c>
    </row>
    <row r="28" spans="1:6" ht="16.5" customHeight="1">
      <c r="A28" s="80"/>
      <c r="B28" s="80"/>
      <c r="C28" s="78"/>
      <c r="D28" s="79"/>
      <c r="E28" s="79"/>
      <c r="F28" s="84">
        <f t="shared" ref="F28:F46" si="1">F27-D28+E28</f>
        <v>-382.19</v>
      </c>
    </row>
    <row r="29" spans="1:6" ht="16.5" customHeight="1">
      <c r="A29" s="80"/>
      <c r="B29" s="80"/>
      <c r="C29" s="78"/>
      <c r="D29" s="79"/>
      <c r="E29" s="79"/>
      <c r="F29" s="84">
        <f t="shared" si="1"/>
        <v>-382.19</v>
      </c>
    </row>
    <row r="30" spans="1:6" ht="16.5" customHeight="1">
      <c r="A30" s="80"/>
      <c r="B30" s="80"/>
      <c r="C30" s="78"/>
      <c r="D30" s="79"/>
      <c r="E30" s="79"/>
      <c r="F30" s="84">
        <f t="shared" si="1"/>
        <v>-382.19</v>
      </c>
    </row>
    <row r="31" spans="1:6" ht="16.5" customHeight="1">
      <c r="A31" s="80"/>
      <c r="B31" s="80"/>
      <c r="C31" s="78"/>
      <c r="D31" s="79"/>
      <c r="E31" s="79"/>
      <c r="F31" s="84">
        <f t="shared" si="1"/>
        <v>-382.19</v>
      </c>
    </row>
    <row r="32" spans="1:6" ht="16.5" customHeight="1">
      <c r="A32" s="80"/>
      <c r="B32" s="80"/>
      <c r="C32" s="78"/>
      <c r="D32" s="79"/>
      <c r="E32" s="79"/>
      <c r="F32" s="84">
        <f t="shared" si="1"/>
        <v>-382.19</v>
      </c>
    </row>
    <row r="33" spans="1:6" ht="16.5" customHeight="1">
      <c r="A33" s="80"/>
      <c r="B33" s="80"/>
      <c r="C33" s="78"/>
      <c r="D33" s="79"/>
      <c r="E33" s="79"/>
      <c r="F33" s="84">
        <f t="shared" si="1"/>
        <v>-382.19</v>
      </c>
    </row>
    <row r="34" spans="1:6" ht="16.5" customHeight="1">
      <c r="A34" s="80"/>
      <c r="B34" s="80"/>
      <c r="C34" s="78"/>
      <c r="D34" s="79"/>
      <c r="E34" s="79"/>
      <c r="F34" s="84">
        <f t="shared" si="1"/>
        <v>-382.19</v>
      </c>
    </row>
    <row r="35" spans="1:6" ht="16.5" customHeight="1">
      <c r="A35" s="80"/>
      <c r="B35" s="80"/>
      <c r="C35" s="78"/>
      <c r="D35" s="79"/>
      <c r="E35" s="79"/>
      <c r="F35" s="84">
        <f t="shared" si="1"/>
        <v>-382.19</v>
      </c>
    </row>
    <row r="36" spans="1:6" ht="16.5" customHeight="1">
      <c r="A36" s="80"/>
      <c r="B36" s="80"/>
      <c r="C36" s="78"/>
      <c r="D36" s="79"/>
      <c r="E36" s="79"/>
      <c r="F36" s="84">
        <f t="shared" si="1"/>
        <v>-382.19</v>
      </c>
    </row>
    <row r="37" spans="1:6" ht="16.5" customHeight="1">
      <c r="A37" s="80"/>
      <c r="B37" s="80"/>
      <c r="C37" s="78"/>
      <c r="D37" s="79"/>
      <c r="E37" s="79"/>
      <c r="F37" s="84">
        <f t="shared" si="1"/>
        <v>-382.19</v>
      </c>
    </row>
    <row r="38" spans="1:6" ht="16.5" customHeight="1">
      <c r="A38" s="80"/>
      <c r="B38" s="80"/>
      <c r="C38" s="78"/>
      <c r="D38" s="79"/>
      <c r="E38" s="79"/>
      <c r="F38" s="84">
        <f t="shared" si="1"/>
        <v>-382.19</v>
      </c>
    </row>
    <row r="39" spans="1:6" ht="16.5" customHeight="1">
      <c r="A39" s="80"/>
      <c r="B39" s="80"/>
      <c r="C39" s="78"/>
      <c r="D39" s="79"/>
      <c r="E39" s="79"/>
      <c r="F39" s="84">
        <f t="shared" si="1"/>
        <v>-382.19</v>
      </c>
    </row>
    <row r="40" spans="1:6" ht="16.5" customHeight="1">
      <c r="A40" s="80"/>
      <c r="B40" s="80"/>
      <c r="C40" s="78"/>
      <c r="D40" s="79"/>
      <c r="E40" s="79"/>
      <c r="F40" s="84">
        <f t="shared" si="1"/>
        <v>-382.19</v>
      </c>
    </row>
    <row r="41" spans="1:6" ht="16.5" customHeight="1">
      <c r="A41" s="80"/>
      <c r="B41" s="80"/>
      <c r="C41" s="78"/>
      <c r="D41" s="79"/>
      <c r="E41" s="79"/>
      <c r="F41" s="84">
        <f t="shared" si="1"/>
        <v>-382.19</v>
      </c>
    </row>
    <row r="42" spans="1:6" ht="16.5" customHeight="1">
      <c r="A42" s="80"/>
      <c r="B42" s="80"/>
      <c r="C42" s="78"/>
      <c r="D42" s="79"/>
      <c r="E42" s="79"/>
      <c r="F42" s="84">
        <f t="shared" si="1"/>
        <v>-382.19</v>
      </c>
    </row>
    <row r="43" spans="1:6" ht="16.5" customHeight="1">
      <c r="A43" s="80"/>
      <c r="B43" s="80"/>
      <c r="C43" s="78"/>
      <c r="D43" s="79"/>
      <c r="E43" s="79"/>
      <c r="F43" s="84">
        <f t="shared" si="1"/>
        <v>-382.19</v>
      </c>
    </row>
    <row r="44" spans="1:6" ht="16.5" customHeight="1">
      <c r="A44" s="80"/>
      <c r="B44" s="80"/>
      <c r="C44" s="78"/>
      <c r="D44" s="79"/>
      <c r="E44" s="79"/>
      <c r="F44" s="84">
        <f t="shared" si="1"/>
        <v>-382.19</v>
      </c>
    </row>
    <row r="45" spans="1:6" ht="16.5" customHeight="1">
      <c r="A45" s="80"/>
      <c r="B45" s="80"/>
      <c r="C45" s="78"/>
      <c r="D45" s="79"/>
      <c r="E45" s="79"/>
      <c r="F45" s="84">
        <f t="shared" si="1"/>
        <v>-382.19</v>
      </c>
    </row>
    <row r="46" spans="1:6" ht="16.5" customHeight="1">
      <c r="A46" s="80"/>
      <c r="B46" s="80"/>
      <c r="C46" s="78"/>
      <c r="D46" s="79"/>
      <c r="E46" s="79"/>
      <c r="F46" s="84">
        <f t="shared" si="1"/>
        <v>-382.19</v>
      </c>
    </row>
    <row r="47" spans="1:6" ht="16.5" customHeight="1">
      <c r="A47" s="221" t="s">
        <v>50</v>
      </c>
      <c r="B47" s="222"/>
      <c r="C47" s="223"/>
      <c r="D47" s="85">
        <f>SUM(D5:D46)</f>
        <v>382.19</v>
      </c>
      <c r="E47" s="85">
        <f>SUM(E5:E46)</f>
        <v>0</v>
      </c>
      <c r="F47" s="84"/>
    </row>
    <row r="48" spans="1:6" ht="16.5" customHeight="1">
      <c r="A48" s="227" t="s">
        <v>53</v>
      </c>
      <c r="B48" s="228"/>
      <c r="C48" s="229"/>
      <c r="D48" s="224">
        <f>SUM(E47-D47)</f>
        <v>-382.19</v>
      </c>
      <c r="E48" s="225"/>
      <c r="F48" s="226"/>
    </row>
  </sheetData>
  <sheetProtection algorithmName="SHA-512" hashValue="MaxcM/zYvwbLxojsvAxnC+svDipZGoodjawMU+3RGcCFIt9uVlIa6/6KC9krWp9Ol53yvHU4reTYdiiNqGZDzQ==" saltValue="Bcx34JjQjdP+xs1c/2/k0w==" spinCount="100000" sheet="1" selectLockedCells="1"/>
  <mergeCells count="5">
    <mergeCell ref="A1:F1"/>
    <mergeCell ref="A4:E4"/>
    <mergeCell ref="A47:C47"/>
    <mergeCell ref="A48:C48"/>
    <mergeCell ref="D48:F48"/>
  </mergeCells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view="pageBreakPreview" zoomScale="130" zoomScaleNormal="100" zoomScaleSheetLayoutView="130" workbookViewId="0">
      <selection activeCell="E12" sqref="E12"/>
    </sheetView>
  </sheetViews>
  <sheetFormatPr baseColWidth="10" defaultColWidth="10.81640625" defaultRowHeight="12.5"/>
  <cols>
    <col min="1" max="1" width="11.453125" style="16" customWidth="1"/>
    <col min="2" max="2" width="38.453125" style="16" customWidth="1"/>
    <col min="3" max="3" width="17.453125" style="16" customWidth="1"/>
    <col min="4" max="6" width="11.1796875" style="16" customWidth="1"/>
    <col min="7" max="16384" width="10.81640625" style="16"/>
  </cols>
  <sheetData>
    <row r="1" spans="1:8" ht="31.5" customHeight="1">
      <c r="A1" s="216" t="s">
        <v>54</v>
      </c>
      <c r="B1" s="216"/>
      <c r="C1" s="217"/>
      <c r="D1" s="217"/>
      <c r="E1" s="217"/>
      <c r="F1" s="217"/>
    </row>
    <row r="2" spans="1:8" ht="13" thickBot="1">
      <c r="A2"/>
      <c r="B2"/>
      <c r="C2"/>
      <c r="D2"/>
      <c r="E2"/>
      <c r="F2"/>
    </row>
    <row r="3" spans="1:8" ht="16.5" customHeight="1" thickBot="1">
      <c r="A3" s="81" t="s">
        <v>1</v>
      </c>
      <c r="B3" s="81" t="s">
        <v>2</v>
      </c>
      <c r="C3" s="81" t="s">
        <v>48</v>
      </c>
      <c r="D3" s="82" t="s">
        <v>5</v>
      </c>
      <c r="E3" s="82" t="s">
        <v>3</v>
      </c>
      <c r="F3" s="82" t="s">
        <v>4</v>
      </c>
      <c r="H3" s="76"/>
    </row>
    <row r="4" spans="1:8" ht="16.5" customHeight="1">
      <c r="A4" s="230" t="s">
        <v>145</v>
      </c>
      <c r="B4" s="231"/>
      <c r="C4" s="231"/>
      <c r="D4" s="128"/>
      <c r="E4" s="132">
        <v>3116.84</v>
      </c>
      <c r="F4" s="86">
        <f>SUM('COMPTE CHEQUES'!E5)</f>
        <v>3116.84</v>
      </c>
      <c r="H4" s="76"/>
    </row>
    <row r="5" spans="1:8" ht="16.5" customHeight="1">
      <c r="A5" s="77">
        <v>44546</v>
      </c>
      <c r="B5" s="77" t="s">
        <v>136</v>
      </c>
      <c r="C5" s="78"/>
      <c r="D5" s="79"/>
      <c r="E5" s="79">
        <v>2000</v>
      </c>
      <c r="F5" s="84">
        <f>F4-D5+E5</f>
        <v>5116.84</v>
      </c>
    </row>
    <row r="6" spans="1:8" ht="16.5" customHeight="1">
      <c r="A6" s="77">
        <v>44686</v>
      </c>
      <c r="B6" s="97" t="s">
        <v>174</v>
      </c>
      <c r="C6" s="78"/>
      <c r="D6" s="79"/>
      <c r="E6" s="79">
        <v>1800</v>
      </c>
      <c r="F6" s="84">
        <f t="shared" ref="F6:F25" si="0">F5-D6+E6</f>
        <v>6916.84</v>
      </c>
    </row>
    <row r="7" spans="1:8" ht="16.5" customHeight="1">
      <c r="A7" s="77"/>
      <c r="B7" s="77"/>
      <c r="C7" s="78"/>
      <c r="D7" s="79"/>
      <c r="E7" s="79"/>
      <c r="F7" s="84">
        <f t="shared" si="0"/>
        <v>6916.84</v>
      </c>
    </row>
    <row r="8" spans="1:8" ht="16.5" customHeight="1">
      <c r="A8" s="77"/>
      <c r="B8" s="77"/>
      <c r="C8" s="78"/>
      <c r="D8" s="79"/>
      <c r="E8" s="79"/>
      <c r="F8" s="84">
        <f t="shared" si="0"/>
        <v>6916.84</v>
      </c>
    </row>
    <row r="9" spans="1:8" ht="16.5" customHeight="1">
      <c r="A9" s="77"/>
      <c r="B9" s="77"/>
      <c r="C9" s="78"/>
      <c r="D9" s="79"/>
      <c r="E9" s="79"/>
      <c r="F9" s="84">
        <f t="shared" si="0"/>
        <v>6916.84</v>
      </c>
    </row>
    <row r="10" spans="1:8" ht="16.5" customHeight="1">
      <c r="A10" s="77"/>
      <c r="B10" s="77"/>
      <c r="C10" s="78"/>
      <c r="D10" s="79"/>
      <c r="E10" s="79"/>
      <c r="F10" s="84">
        <f t="shared" si="0"/>
        <v>6916.84</v>
      </c>
    </row>
    <row r="11" spans="1:8" ht="16.5" customHeight="1">
      <c r="A11" s="77"/>
      <c r="B11" s="77"/>
      <c r="C11" s="78"/>
      <c r="D11" s="79"/>
      <c r="E11" s="79"/>
      <c r="F11" s="84">
        <f t="shared" si="0"/>
        <v>6916.84</v>
      </c>
    </row>
    <row r="12" spans="1:8" ht="16.5" customHeight="1">
      <c r="A12" s="77"/>
      <c r="B12" s="77"/>
      <c r="C12" s="78"/>
      <c r="D12" s="79"/>
      <c r="E12" s="79"/>
      <c r="F12" s="84">
        <f t="shared" si="0"/>
        <v>6916.84</v>
      </c>
    </row>
    <row r="13" spans="1:8" ht="16.5" customHeight="1">
      <c r="A13" s="77"/>
      <c r="B13" s="77"/>
      <c r="C13" s="78"/>
      <c r="D13" s="79"/>
      <c r="E13" s="79"/>
      <c r="F13" s="84">
        <f t="shared" si="0"/>
        <v>6916.84</v>
      </c>
    </row>
    <row r="14" spans="1:8" ht="16.5" customHeight="1">
      <c r="A14" s="77"/>
      <c r="B14" s="77"/>
      <c r="C14" s="78"/>
      <c r="D14" s="79"/>
      <c r="E14" s="79"/>
      <c r="F14" s="84">
        <f t="shared" si="0"/>
        <v>6916.84</v>
      </c>
    </row>
    <row r="15" spans="1:8" ht="16.5" customHeight="1">
      <c r="A15" s="77"/>
      <c r="B15" s="77"/>
      <c r="C15" s="78"/>
      <c r="D15" s="79"/>
      <c r="E15" s="79"/>
      <c r="F15" s="84">
        <f t="shared" si="0"/>
        <v>6916.84</v>
      </c>
    </row>
    <row r="16" spans="1:8" ht="16.5" customHeight="1">
      <c r="A16" s="77"/>
      <c r="B16" s="77"/>
      <c r="C16" s="78"/>
      <c r="D16" s="79"/>
      <c r="E16" s="79"/>
      <c r="F16" s="84">
        <f t="shared" si="0"/>
        <v>6916.84</v>
      </c>
    </row>
    <row r="17" spans="1:6" ht="16.5" customHeight="1">
      <c r="A17" s="77"/>
      <c r="B17" s="77"/>
      <c r="C17" s="78"/>
      <c r="D17" s="79"/>
      <c r="E17" s="79"/>
      <c r="F17" s="84">
        <f t="shared" si="0"/>
        <v>6916.84</v>
      </c>
    </row>
    <row r="18" spans="1:6" ht="16.5" customHeight="1">
      <c r="A18" s="77"/>
      <c r="B18" s="77"/>
      <c r="C18" s="78"/>
      <c r="D18" s="79"/>
      <c r="E18" s="79"/>
      <c r="F18" s="84">
        <f t="shared" si="0"/>
        <v>6916.84</v>
      </c>
    </row>
    <row r="19" spans="1:6" ht="16.5" customHeight="1">
      <c r="A19" s="77"/>
      <c r="B19" s="77"/>
      <c r="C19" s="78"/>
      <c r="D19" s="79"/>
      <c r="E19" s="79"/>
      <c r="F19" s="84">
        <f t="shared" si="0"/>
        <v>6916.84</v>
      </c>
    </row>
    <row r="20" spans="1:6" ht="16.5" customHeight="1">
      <c r="A20" s="77"/>
      <c r="B20" s="77"/>
      <c r="C20" s="78"/>
      <c r="D20" s="79"/>
      <c r="E20" s="79"/>
      <c r="F20" s="84">
        <f t="shared" si="0"/>
        <v>6916.84</v>
      </c>
    </row>
    <row r="21" spans="1:6" ht="16.5" customHeight="1">
      <c r="A21" s="77"/>
      <c r="B21" s="77"/>
      <c r="C21" s="78"/>
      <c r="D21" s="79"/>
      <c r="E21" s="79"/>
      <c r="F21" s="84">
        <f t="shared" si="0"/>
        <v>6916.84</v>
      </c>
    </row>
    <row r="22" spans="1:6" ht="16.5" customHeight="1">
      <c r="A22" s="77"/>
      <c r="B22" s="77"/>
      <c r="C22" s="78"/>
      <c r="D22" s="79"/>
      <c r="E22" s="79"/>
      <c r="F22" s="84">
        <f t="shared" si="0"/>
        <v>6916.84</v>
      </c>
    </row>
    <row r="23" spans="1:6" ht="16.5" customHeight="1">
      <c r="A23" s="77"/>
      <c r="B23" s="77"/>
      <c r="C23" s="78"/>
      <c r="D23" s="79"/>
      <c r="E23" s="79"/>
      <c r="F23" s="84">
        <f t="shared" si="0"/>
        <v>6916.84</v>
      </c>
    </row>
    <row r="24" spans="1:6" ht="16.5" customHeight="1">
      <c r="A24" s="80"/>
      <c r="B24" s="80"/>
      <c r="C24" s="78"/>
      <c r="D24" s="79"/>
      <c r="E24" s="79"/>
      <c r="F24" s="84">
        <f t="shared" si="0"/>
        <v>6916.84</v>
      </c>
    </row>
    <row r="25" spans="1:6" ht="16.5" customHeight="1">
      <c r="A25" s="80"/>
      <c r="B25" s="80"/>
      <c r="C25" s="78"/>
      <c r="D25" s="79"/>
      <c r="E25" s="79"/>
      <c r="F25" s="84">
        <f t="shared" si="0"/>
        <v>6916.84</v>
      </c>
    </row>
    <row r="26" spans="1:6" ht="16.5" customHeight="1">
      <c r="A26" s="80"/>
      <c r="B26" s="80"/>
      <c r="C26" s="78"/>
      <c r="D26" s="79"/>
      <c r="E26" s="79"/>
      <c r="F26" s="84">
        <f>F25-D26+E26</f>
        <v>6916.84</v>
      </c>
    </row>
    <row r="27" spans="1:6" ht="16.5" customHeight="1">
      <c r="A27" s="80"/>
      <c r="B27" s="80"/>
      <c r="C27" s="78"/>
      <c r="D27" s="79"/>
      <c r="E27" s="79"/>
      <c r="F27" s="84">
        <f>F26-D27+E27</f>
        <v>6916.84</v>
      </c>
    </row>
    <row r="28" spans="1:6" ht="16.5" customHeight="1">
      <c r="A28" s="80"/>
      <c r="B28" s="80"/>
      <c r="C28" s="78"/>
      <c r="D28" s="79"/>
      <c r="E28" s="79"/>
      <c r="F28" s="84">
        <f t="shared" ref="F28:F46" si="1">F27-D28+E28</f>
        <v>6916.84</v>
      </c>
    </row>
    <row r="29" spans="1:6" ht="16.5" customHeight="1">
      <c r="A29" s="80"/>
      <c r="B29" s="80"/>
      <c r="C29" s="78"/>
      <c r="D29" s="79"/>
      <c r="E29" s="79"/>
      <c r="F29" s="84">
        <f t="shared" si="1"/>
        <v>6916.84</v>
      </c>
    </row>
    <row r="30" spans="1:6" ht="16.5" customHeight="1">
      <c r="A30" s="80"/>
      <c r="B30" s="80"/>
      <c r="C30" s="78"/>
      <c r="D30" s="79"/>
      <c r="E30" s="79"/>
      <c r="F30" s="84">
        <f t="shared" si="1"/>
        <v>6916.84</v>
      </c>
    </row>
    <row r="31" spans="1:6" ht="16.5" customHeight="1">
      <c r="A31" s="80"/>
      <c r="B31" s="80"/>
      <c r="C31" s="78"/>
      <c r="D31" s="79"/>
      <c r="E31" s="79"/>
      <c r="F31" s="84">
        <f t="shared" si="1"/>
        <v>6916.84</v>
      </c>
    </row>
    <row r="32" spans="1:6" ht="16.5" customHeight="1">
      <c r="A32" s="80"/>
      <c r="B32" s="80"/>
      <c r="C32" s="78"/>
      <c r="D32" s="79"/>
      <c r="E32" s="79"/>
      <c r="F32" s="84">
        <f t="shared" si="1"/>
        <v>6916.84</v>
      </c>
    </row>
    <row r="33" spans="1:6" ht="16.5" customHeight="1">
      <c r="A33" s="80"/>
      <c r="B33" s="80"/>
      <c r="C33" s="78"/>
      <c r="D33" s="79"/>
      <c r="E33" s="79"/>
      <c r="F33" s="84">
        <f t="shared" si="1"/>
        <v>6916.84</v>
      </c>
    </row>
    <row r="34" spans="1:6" ht="16.5" customHeight="1">
      <c r="A34" s="80"/>
      <c r="B34" s="80"/>
      <c r="C34" s="78"/>
      <c r="D34" s="79"/>
      <c r="E34" s="79"/>
      <c r="F34" s="84">
        <f t="shared" si="1"/>
        <v>6916.84</v>
      </c>
    </row>
    <row r="35" spans="1:6" ht="16.5" customHeight="1">
      <c r="A35" s="80"/>
      <c r="B35" s="80"/>
      <c r="C35" s="78"/>
      <c r="D35" s="79"/>
      <c r="E35" s="79"/>
      <c r="F35" s="84">
        <f t="shared" si="1"/>
        <v>6916.84</v>
      </c>
    </row>
    <row r="36" spans="1:6" ht="16.5" customHeight="1">
      <c r="A36" s="80"/>
      <c r="B36" s="80"/>
      <c r="C36" s="78"/>
      <c r="D36" s="79"/>
      <c r="E36" s="79"/>
      <c r="F36" s="84">
        <f t="shared" si="1"/>
        <v>6916.84</v>
      </c>
    </row>
    <row r="37" spans="1:6" ht="16.5" customHeight="1">
      <c r="A37" s="80"/>
      <c r="B37" s="80"/>
      <c r="C37" s="78"/>
      <c r="D37" s="79"/>
      <c r="E37" s="79"/>
      <c r="F37" s="84">
        <f t="shared" si="1"/>
        <v>6916.84</v>
      </c>
    </row>
    <row r="38" spans="1:6" ht="16.5" customHeight="1">
      <c r="A38" s="80"/>
      <c r="B38" s="80"/>
      <c r="C38" s="78"/>
      <c r="D38" s="79"/>
      <c r="E38" s="79"/>
      <c r="F38" s="84">
        <f t="shared" si="1"/>
        <v>6916.84</v>
      </c>
    </row>
    <row r="39" spans="1:6" ht="16.5" customHeight="1">
      <c r="A39" s="80"/>
      <c r="B39" s="80"/>
      <c r="C39" s="78"/>
      <c r="D39" s="79"/>
      <c r="E39" s="79"/>
      <c r="F39" s="84">
        <f t="shared" si="1"/>
        <v>6916.84</v>
      </c>
    </row>
    <row r="40" spans="1:6" ht="16.5" customHeight="1">
      <c r="A40" s="80"/>
      <c r="B40" s="80"/>
      <c r="C40" s="78"/>
      <c r="D40" s="79"/>
      <c r="E40" s="79"/>
      <c r="F40" s="84">
        <f t="shared" si="1"/>
        <v>6916.84</v>
      </c>
    </row>
    <row r="41" spans="1:6" ht="16.5" customHeight="1">
      <c r="A41" s="80"/>
      <c r="B41" s="80"/>
      <c r="C41" s="78"/>
      <c r="D41" s="79"/>
      <c r="E41" s="79"/>
      <c r="F41" s="84">
        <f t="shared" si="1"/>
        <v>6916.84</v>
      </c>
    </row>
    <row r="42" spans="1:6" ht="16.5" customHeight="1">
      <c r="A42" s="80"/>
      <c r="B42" s="80"/>
      <c r="C42" s="78"/>
      <c r="D42" s="79"/>
      <c r="E42" s="79"/>
      <c r="F42" s="84">
        <f t="shared" si="1"/>
        <v>6916.84</v>
      </c>
    </row>
    <row r="43" spans="1:6" ht="16.5" customHeight="1">
      <c r="A43" s="80"/>
      <c r="B43" s="80"/>
      <c r="C43" s="78"/>
      <c r="D43" s="79"/>
      <c r="E43" s="79"/>
      <c r="F43" s="84">
        <f t="shared" si="1"/>
        <v>6916.84</v>
      </c>
    </row>
    <row r="44" spans="1:6" ht="16.5" customHeight="1">
      <c r="A44" s="80"/>
      <c r="B44" s="80"/>
      <c r="C44" s="78"/>
      <c r="D44" s="79"/>
      <c r="E44" s="79"/>
      <c r="F44" s="84">
        <f t="shared" si="1"/>
        <v>6916.84</v>
      </c>
    </row>
    <row r="45" spans="1:6" ht="16.5" customHeight="1">
      <c r="A45" s="80"/>
      <c r="B45" s="80"/>
      <c r="C45" s="78"/>
      <c r="D45" s="79"/>
      <c r="E45" s="79"/>
      <c r="F45" s="84">
        <f t="shared" si="1"/>
        <v>6916.84</v>
      </c>
    </row>
    <row r="46" spans="1:6" ht="16.5" customHeight="1">
      <c r="A46" s="80"/>
      <c r="B46" s="80"/>
      <c r="C46" s="78"/>
      <c r="D46" s="79"/>
      <c r="E46" s="79"/>
      <c r="F46" s="84">
        <f t="shared" si="1"/>
        <v>6916.84</v>
      </c>
    </row>
    <row r="47" spans="1:6" ht="16.5" customHeight="1">
      <c r="A47" s="221" t="s">
        <v>50</v>
      </c>
      <c r="B47" s="222"/>
      <c r="C47" s="223"/>
      <c r="D47" s="85">
        <f>SUM(D5:D46)</f>
        <v>0</v>
      </c>
      <c r="E47" s="85">
        <f>SUM(E4:E46)</f>
        <v>6916.84</v>
      </c>
      <c r="F47" s="84"/>
    </row>
    <row r="48" spans="1:6" ht="16.5" customHeight="1">
      <c r="A48" s="227" t="s">
        <v>55</v>
      </c>
      <c r="B48" s="228"/>
      <c r="C48" s="229"/>
      <c r="D48" s="224">
        <f>SUM(E47-D47)</f>
        <v>6916.84</v>
      </c>
      <c r="E48" s="225"/>
      <c r="F48" s="226"/>
    </row>
  </sheetData>
  <sheetProtection algorithmName="SHA-512" hashValue="NNrOScblBdKfHYCw8/8nn3gt4UTzQ6zO1iId6K+NndKk05rzpKXP9qU5ufjEmCpRmPgfdlm0WqlIN9ArGP016A==" saltValue="A7+6sSn5acXIkvlYpLjaQw==" spinCount="100000" sheet="1" selectLockedCells="1"/>
  <mergeCells count="5">
    <mergeCell ref="A1:F1"/>
    <mergeCell ref="A47:C47"/>
    <mergeCell ref="A48:C48"/>
    <mergeCell ref="D48:F48"/>
    <mergeCell ref="A4:C4"/>
  </mergeCells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7"/>
  <sheetViews>
    <sheetView view="pageBreakPreview" topLeftCell="A2" zoomScale="140" zoomScaleNormal="100" zoomScaleSheetLayoutView="140" workbookViewId="0">
      <selection activeCell="G12" sqref="G12"/>
    </sheetView>
  </sheetViews>
  <sheetFormatPr baseColWidth="10" defaultColWidth="10.81640625" defaultRowHeight="12.5"/>
  <cols>
    <col min="1" max="1" width="11.453125" style="16" customWidth="1"/>
    <col min="2" max="2" width="38.453125" style="16" customWidth="1"/>
    <col min="3" max="3" width="17.453125" style="16" customWidth="1"/>
    <col min="4" max="6" width="11.1796875" style="16" customWidth="1"/>
    <col min="7" max="16384" width="10.81640625" style="16"/>
  </cols>
  <sheetData>
    <row r="1" spans="1:8" ht="31.5" customHeight="1">
      <c r="A1" s="216" t="s">
        <v>57</v>
      </c>
      <c r="B1" s="216"/>
      <c r="C1" s="217"/>
      <c r="D1" s="217"/>
      <c r="E1" s="217"/>
      <c r="F1" s="217"/>
    </row>
    <row r="2" spans="1:8" ht="13" thickBot="1">
      <c r="A2"/>
      <c r="B2"/>
      <c r="C2"/>
      <c r="D2"/>
      <c r="E2"/>
      <c r="F2"/>
    </row>
    <row r="3" spans="1:8" ht="16.5" customHeight="1" thickBot="1">
      <c r="A3" s="81" t="s">
        <v>1</v>
      </c>
      <c r="B3" s="81" t="s">
        <v>2</v>
      </c>
      <c r="C3" s="81" t="s">
        <v>48</v>
      </c>
      <c r="D3" s="82" t="s">
        <v>5</v>
      </c>
      <c r="E3" s="82" t="s">
        <v>3</v>
      </c>
      <c r="F3" s="82" t="s">
        <v>4</v>
      </c>
      <c r="H3" s="76"/>
    </row>
    <row r="4" spans="1:8" ht="16.5" customHeight="1">
      <c r="A4" s="230"/>
      <c r="B4" s="231"/>
      <c r="C4" s="231"/>
      <c r="D4" s="231"/>
      <c r="E4" s="232"/>
      <c r="F4" s="86"/>
      <c r="H4" s="76"/>
    </row>
    <row r="5" spans="1:8" ht="16.5" customHeight="1">
      <c r="A5" s="77">
        <v>44455</v>
      </c>
      <c r="B5" s="103" t="s">
        <v>77</v>
      </c>
      <c r="C5" s="78"/>
      <c r="D5" s="79">
        <v>14.99</v>
      </c>
      <c r="E5" s="79"/>
      <c r="F5" s="84">
        <f>F4-D5+E5</f>
        <v>-14.99</v>
      </c>
    </row>
    <row r="6" spans="1:8" ht="16.5" customHeight="1">
      <c r="A6" s="77">
        <v>44477</v>
      </c>
      <c r="B6" s="102" t="s">
        <v>76</v>
      </c>
      <c r="C6" s="78"/>
      <c r="D6" s="79">
        <v>96</v>
      </c>
      <c r="E6" s="79"/>
      <c r="F6" s="84">
        <f t="shared" ref="F6:F55" si="0">F5-D6+E6</f>
        <v>-110.99</v>
      </c>
    </row>
    <row r="7" spans="1:8" ht="16.5" customHeight="1">
      <c r="A7" s="77">
        <v>44487</v>
      </c>
      <c r="B7" s="98" t="s">
        <v>63</v>
      </c>
      <c r="C7" s="78"/>
      <c r="D7" s="79">
        <v>14.99</v>
      </c>
      <c r="E7" s="79"/>
      <c r="F7" s="84">
        <f t="shared" si="0"/>
        <v>-125.97999999999999</v>
      </c>
    </row>
    <row r="8" spans="1:8" ht="16.5" customHeight="1">
      <c r="A8" s="77">
        <v>44490</v>
      </c>
      <c r="B8" s="111" t="s">
        <v>81</v>
      </c>
      <c r="C8" s="78"/>
      <c r="D8" s="79">
        <v>12</v>
      </c>
      <c r="E8" s="79"/>
      <c r="F8" s="84">
        <f t="shared" si="0"/>
        <v>-137.97999999999999</v>
      </c>
    </row>
    <row r="9" spans="1:8" ht="16.5" customHeight="1">
      <c r="A9" s="77">
        <v>44491</v>
      </c>
      <c r="B9" s="102" t="s">
        <v>82</v>
      </c>
      <c r="C9" s="78"/>
      <c r="D9" s="79"/>
      <c r="E9" s="79">
        <v>145</v>
      </c>
      <c r="F9" s="84">
        <f t="shared" si="0"/>
        <v>7.0200000000000102</v>
      </c>
    </row>
    <row r="10" spans="1:8" ht="16.5" customHeight="1">
      <c r="A10" s="77">
        <v>44502</v>
      </c>
      <c r="B10" s="97" t="s">
        <v>85</v>
      </c>
      <c r="C10" s="78"/>
      <c r="D10" s="79">
        <v>212</v>
      </c>
      <c r="E10" s="79"/>
      <c r="F10" s="84">
        <f t="shared" si="0"/>
        <v>-204.98</v>
      </c>
    </row>
    <row r="11" spans="1:8" ht="16.5" customHeight="1">
      <c r="A11" s="77">
        <v>44516</v>
      </c>
      <c r="B11" s="98" t="s">
        <v>63</v>
      </c>
      <c r="C11" s="78"/>
      <c r="D11" s="79">
        <v>14.99</v>
      </c>
      <c r="E11" s="79"/>
      <c r="F11" s="84">
        <f t="shared" si="0"/>
        <v>-219.97</v>
      </c>
    </row>
    <row r="12" spans="1:8" ht="16.5" customHeight="1">
      <c r="A12" s="77">
        <v>44518</v>
      </c>
      <c r="B12" s="77" t="s">
        <v>126</v>
      </c>
      <c r="C12" s="78"/>
      <c r="D12" s="79">
        <v>97.5</v>
      </c>
      <c r="E12" s="79"/>
      <c r="F12" s="84">
        <f t="shared" si="0"/>
        <v>-317.47000000000003</v>
      </c>
    </row>
    <row r="13" spans="1:8" ht="16.5" customHeight="1">
      <c r="A13" s="77">
        <v>44522</v>
      </c>
      <c r="B13" s="77" t="s">
        <v>96</v>
      </c>
      <c r="C13" s="78"/>
      <c r="D13" s="79">
        <v>384</v>
      </c>
      <c r="E13" s="79"/>
      <c r="F13" s="84">
        <f t="shared" si="0"/>
        <v>-701.47</v>
      </c>
    </row>
    <row r="14" spans="1:8" ht="16.5" customHeight="1">
      <c r="A14" s="77">
        <v>44522</v>
      </c>
      <c r="B14" s="77" t="s">
        <v>97</v>
      </c>
      <c r="C14" s="78"/>
      <c r="D14" s="79">
        <v>40</v>
      </c>
      <c r="E14" s="79"/>
      <c r="F14" s="84">
        <f t="shared" si="0"/>
        <v>-741.47</v>
      </c>
    </row>
    <row r="15" spans="1:8" ht="16.5" customHeight="1">
      <c r="A15" s="77">
        <v>44526</v>
      </c>
      <c r="B15" s="78" t="s">
        <v>125</v>
      </c>
      <c r="C15" s="78"/>
      <c r="D15" s="79">
        <v>843.7</v>
      </c>
      <c r="E15" s="79"/>
      <c r="F15" s="84">
        <f t="shared" si="0"/>
        <v>-1585.17</v>
      </c>
    </row>
    <row r="16" spans="1:8" ht="16.5" customHeight="1">
      <c r="A16" s="77">
        <v>44543</v>
      </c>
      <c r="B16" s="77" t="s">
        <v>121</v>
      </c>
      <c r="C16" s="78"/>
      <c r="D16" s="79">
        <v>177</v>
      </c>
      <c r="E16" s="79"/>
      <c r="F16" s="84">
        <f t="shared" si="0"/>
        <v>-1762.17</v>
      </c>
    </row>
    <row r="17" spans="1:6" ht="16.5" customHeight="1">
      <c r="A17" s="77">
        <v>44546</v>
      </c>
      <c r="B17" s="77" t="s">
        <v>135</v>
      </c>
      <c r="C17" s="78"/>
      <c r="D17" s="79">
        <v>36</v>
      </c>
      <c r="E17" s="79"/>
      <c r="F17" s="84">
        <f t="shared" si="0"/>
        <v>-1798.17</v>
      </c>
    </row>
    <row r="18" spans="1:6" ht="16.5" customHeight="1">
      <c r="A18" s="77">
        <v>44546</v>
      </c>
      <c r="B18" s="98" t="s">
        <v>63</v>
      </c>
      <c r="C18" s="78"/>
      <c r="D18" s="79">
        <v>14.99</v>
      </c>
      <c r="E18" s="79"/>
      <c r="F18" s="84">
        <f t="shared" si="0"/>
        <v>-1813.16</v>
      </c>
    </row>
    <row r="19" spans="1:6" ht="16.5" customHeight="1">
      <c r="A19" s="77">
        <v>44206</v>
      </c>
      <c r="B19" s="97" t="s">
        <v>140</v>
      </c>
      <c r="C19" s="78"/>
      <c r="D19" s="79">
        <v>168</v>
      </c>
      <c r="E19" s="79"/>
      <c r="F19" s="84">
        <f t="shared" si="0"/>
        <v>-1981.16</v>
      </c>
    </row>
    <row r="20" spans="1:6" ht="16.5" customHeight="1">
      <c r="A20" s="77">
        <v>44578</v>
      </c>
      <c r="B20" s="98" t="s">
        <v>63</v>
      </c>
      <c r="C20" s="78"/>
      <c r="D20" s="79">
        <v>14.99</v>
      </c>
      <c r="E20" s="79"/>
      <c r="F20" s="84">
        <f t="shared" si="0"/>
        <v>-1996.15</v>
      </c>
    </row>
    <row r="21" spans="1:6" ht="16.5" customHeight="1">
      <c r="A21" s="77">
        <v>44608</v>
      </c>
      <c r="B21" s="98" t="s">
        <v>63</v>
      </c>
      <c r="C21" s="99"/>
      <c r="D21" s="79">
        <v>14.99</v>
      </c>
      <c r="E21" s="79"/>
      <c r="F21" s="84">
        <f t="shared" si="0"/>
        <v>-2011.14</v>
      </c>
    </row>
    <row r="22" spans="1:6" ht="16.5" customHeight="1">
      <c r="A22" s="77">
        <v>44636</v>
      </c>
      <c r="B22" s="98" t="s">
        <v>63</v>
      </c>
      <c r="C22" s="78"/>
      <c r="D22" s="79">
        <v>14.99</v>
      </c>
      <c r="E22" s="79"/>
      <c r="F22" s="84">
        <f t="shared" si="0"/>
        <v>-2026.13</v>
      </c>
    </row>
    <row r="23" spans="1:6" ht="16.5" customHeight="1">
      <c r="A23" s="77">
        <v>44641</v>
      </c>
      <c r="B23" s="77" t="s">
        <v>152</v>
      </c>
      <c r="C23" s="78"/>
      <c r="D23" s="79">
        <v>112.37</v>
      </c>
      <c r="E23" s="79"/>
      <c r="F23" s="84">
        <f t="shared" si="0"/>
        <v>-2138.5</v>
      </c>
    </row>
    <row r="24" spans="1:6" ht="16.5" customHeight="1">
      <c r="A24" s="77">
        <v>44648</v>
      </c>
      <c r="B24" s="97" t="s">
        <v>154</v>
      </c>
      <c r="C24" s="78"/>
      <c r="D24" s="79">
        <v>25.41</v>
      </c>
      <c r="E24" s="79"/>
      <c r="F24" s="84">
        <f t="shared" si="0"/>
        <v>-2163.91</v>
      </c>
    </row>
    <row r="25" spans="1:6" ht="16.5" customHeight="1">
      <c r="A25" s="77">
        <v>44648</v>
      </c>
      <c r="B25" s="97" t="s">
        <v>155</v>
      </c>
      <c r="C25" s="78"/>
      <c r="D25" s="79">
        <v>30.4</v>
      </c>
      <c r="E25" s="79"/>
      <c r="F25" s="84">
        <f t="shared" si="0"/>
        <v>-2194.31</v>
      </c>
    </row>
    <row r="26" spans="1:6" ht="16.5" customHeight="1">
      <c r="A26" s="77">
        <v>44655</v>
      </c>
      <c r="B26" s="97" t="s">
        <v>158</v>
      </c>
      <c r="C26" s="78"/>
      <c r="D26" s="79">
        <v>112.37</v>
      </c>
      <c r="E26" s="79"/>
      <c r="F26" s="84">
        <f t="shared" si="0"/>
        <v>-2306.6799999999998</v>
      </c>
    </row>
    <row r="27" spans="1:6" ht="16.5" customHeight="1">
      <c r="A27" s="77">
        <v>44659</v>
      </c>
      <c r="B27" s="120" t="s">
        <v>170</v>
      </c>
      <c r="C27" s="115"/>
      <c r="D27" s="119">
        <v>96</v>
      </c>
      <c r="E27" s="79"/>
      <c r="F27" s="84">
        <f t="shared" si="0"/>
        <v>-2402.6799999999998</v>
      </c>
    </row>
    <row r="28" spans="1:6" ht="16.5" customHeight="1">
      <c r="A28" s="77">
        <v>44666</v>
      </c>
      <c r="B28" s="98" t="s">
        <v>63</v>
      </c>
      <c r="C28" s="115"/>
      <c r="D28" s="119">
        <v>14.99</v>
      </c>
      <c r="E28" s="79"/>
      <c r="F28" s="84">
        <f t="shared" si="0"/>
        <v>-2417.6699999999996</v>
      </c>
    </row>
    <row r="29" spans="1:6" ht="16.5" customHeight="1">
      <c r="A29" s="77">
        <v>44676</v>
      </c>
      <c r="B29" s="101" t="s">
        <v>163</v>
      </c>
      <c r="C29" s="78"/>
      <c r="D29" s="79">
        <v>127.5</v>
      </c>
      <c r="E29" s="79"/>
      <c r="F29" s="84">
        <f t="shared" si="0"/>
        <v>-2545.1699999999996</v>
      </c>
    </row>
    <row r="30" spans="1:6" ht="16.5" customHeight="1">
      <c r="A30" s="77">
        <v>44676</v>
      </c>
      <c r="B30" s="97" t="s">
        <v>172</v>
      </c>
      <c r="C30" s="78"/>
      <c r="D30" s="79">
        <v>69.400000000000006</v>
      </c>
      <c r="E30" s="79"/>
      <c r="F30" s="84">
        <f t="shared" si="0"/>
        <v>-2614.5699999999997</v>
      </c>
    </row>
    <row r="31" spans="1:6" ht="16.5" customHeight="1">
      <c r="A31" s="77">
        <v>44676</v>
      </c>
      <c r="B31" s="100" t="s">
        <v>171</v>
      </c>
      <c r="C31" s="78"/>
      <c r="D31" s="79">
        <v>39.35</v>
      </c>
      <c r="E31" s="79"/>
      <c r="F31" s="84">
        <f t="shared" si="0"/>
        <v>-2653.9199999999996</v>
      </c>
    </row>
    <row r="32" spans="1:6" ht="16.5" customHeight="1">
      <c r="A32" s="77">
        <v>44678</v>
      </c>
      <c r="B32" s="101" t="s">
        <v>166</v>
      </c>
      <c r="C32" s="78"/>
      <c r="D32" s="79">
        <v>53</v>
      </c>
      <c r="E32" s="79"/>
      <c r="F32" s="84">
        <f t="shared" si="0"/>
        <v>-2706.9199999999996</v>
      </c>
    </row>
    <row r="33" spans="1:6" ht="16.5" customHeight="1">
      <c r="A33" s="77">
        <v>44694</v>
      </c>
      <c r="B33" s="120" t="s">
        <v>176</v>
      </c>
      <c r="C33" s="78"/>
      <c r="D33" s="79">
        <v>134.80000000000001</v>
      </c>
      <c r="E33" s="79"/>
      <c r="F33" s="84">
        <f t="shared" si="0"/>
        <v>-2841.72</v>
      </c>
    </row>
    <row r="34" spans="1:6" ht="16.5" customHeight="1">
      <c r="A34" s="77">
        <v>44694</v>
      </c>
      <c r="B34" s="120" t="s">
        <v>177</v>
      </c>
      <c r="C34" s="78"/>
      <c r="D34" s="79">
        <v>7.4</v>
      </c>
      <c r="E34" s="79"/>
      <c r="F34" s="84">
        <f t="shared" si="0"/>
        <v>-2849.12</v>
      </c>
    </row>
    <row r="35" spans="1:6" ht="16.5" customHeight="1">
      <c r="A35" s="77">
        <v>44697</v>
      </c>
      <c r="B35" s="98" t="s">
        <v>63</v>
      </c>
      <c r="C35" s="78"/>
      <c r="D35" s="79">
        <v>14.99</v>
      </c>
      <c r="E35" s="79"/>
      <c r="F35" s="84">
        <f t="shared" si="0"/>
        <v>-2864.1099999999997</v>
      </c>
    </row>
    <row r="36" spans="1:6" ht="16.5" customHeight="1">
      <c r="A36" s="77">
        <v>44704</v>
      </c>
      <c r="B36" s="101" t="s">
        <v>179</v>
      </c>
      <c r="C36" s="78"/>
      <c r="D36" s="79">
        <v>132</v>
      </c>
      <c r="E36" s="79"/>
      <c r="F36" s="84">
        <f t="shared" si="0"/>
        <v>-2996.1099999999997</v>
      </c>
    </row>
    <row r="37" spans="1:6" ht="16.5" customHeight="1">
      <c r="A37" s="120">
        <v>44726</v>
      </c>
      <c r="B37" s="124" t="s">
        <v>184</v>
      </c>
      <c r="C37" s="78"/>
      <c r="D37" s="79">
        <v>150</v>
      </c>
      <c r="E37" s="79"/>
      <c r="F37" s="84">
        <f t="shared" si="0"/>
        <v>-3146.1099999999997</v>
      </c>
    </row>
    <row r="38" spans="1:6" ht="16.5" customHeight="1">
      <c r="A38" s="77">
        <v>44727</v>
      </c>
      <c r="B38" s="98" t="s">
        <v>63</v>
      </c>
      <c r="C38" s="78"/>
      <c r="D38" s="79">
        <v>14.99</v>
      </c>
      <c r="E38" s="79"/>
      <c r="F38" s="84">
        <f t="shared" si="0"/>
        <v>-3161.0999999999995</v>
      </c>
    </row>
    <row r="39" spans="1:6" ht="16.5" customHeight="1">
      <c r="A39" s="77">
        <v>44742</v>
      </c>
      <c r="B39" s="101" t="s">
        <v>194</v>
      </c>
      <c r="C39" s="78"/>
      <c r="D39" s="79">
        <v>24</v>
      </c>
      <c r="E39" s="79"/>
      <c r="F39" s="84">
        <f t="shared" si="0"/>
        <v>-3185.0999999999995</v>
      </c>
    </row>
    <row r="40" spans="1:6" ht="16.5" customHeight="1">
      <c r="A40" s="77">
        <v>44753</v>
      </c>
      <c r="B40" s="116" t="s">
        <v>195</v>
      </c>
      <c r="C40" s="123"/>
      <c r="D40" s="119">
        <v>492</v>
      </c>
      <c r="E40" s="79"/>
      <c r="F40" s="84">
        <f t="shared" si="0"/>
        <v>-3677.0999999999995</v>
      </c>
    </row>
    <row r="41" spans="1:6" ht="16.5" customHeight="1">
      <c r="A41" s="77">
        <v>44753</v>
      </c>
      <c r="B41" s="116" t="s">
        <v>196</v>
      </c>
      <c r="C41" s="123"/>
      <c r="D41" s="119">
        <v>455.2</v>
      </c>
      <c r="E41" s="79"/>
      <c r="F41" s="84">
        <f t="shared" si="0"/>
        <v>-4132.2999999999993</v>
      </c>
    </row>
    <row r="42" spans="1:6" ht="16.5" customHeight="1">
      <c r="A42" s="77">
        <v>44757</v>
      </c>
      <c r="B42" s="98" t="s">
        <v>63</v>
      </c>
      <c r="C42" s="78"/>
      <c r="D42" s="79">
        <v>14.99</v>
      </c>
      <c r="E42" s="79"/>
      <c r="F42" s="84">
        <f t="shared" si="0"/>
        <v>-4147.2899999999991</v>
      </c>
    </row>
    <row r="43" spans="1:6" ht="16.5" customHeight="1">
      <c r="A43" s="77">
        <v>44760</v>
      </c>
      <c r="B43" s="97" t="s">
        <v>199</v>
      </c>
      <c r="C43" s="78"/>
      <c r="D43" s="79">
        <v>5.75</v>
      </c>
      <c r="E43" s="79"/>
      <c r="F43" s="84">
        <f t="shared" si="0"/>
        <v>-4153.0399999999991</v>
      </c>
    </row>
    <row r="44" spans="1:6" ht="16.5" customHeight="1">
      <c r="A44" s="77">
        <v>44774</v>
      </c>
      <c r="B44" s="97" t="s">
        <v>207</v>
      </c>
      <c r="C44" s="78"/>
      <c r="D44" s="79">
        <v>64</v>
      </c>
      <c r="E44" s="79"/>
      <c r="F44" s="84">
        <f t="shared" si="0"/>
        <v>-4217.0399999999991</v>
      </c>
    </row>
    <row r="45" spans="1:6" ht="16.5" customHeight="1">
      <c r="A45" s="77">
        <v>44789</v>
      </c>
      <c r="B45" s="98" t="s">
        <v>63</v>
      </c>
      <c r="C45" s="78"/>
      <c r="D45" s="79">
        <v>14.99</v>
      </c>
      <c r="E45" s="79"/>
      <c r="F45" s="84">
        <f t="shared" si="0"/>
        <v>-4232.0299999999988</v>
      </c>
    </row>
    <row r="46" spans="1:6" ht="16.5" customHeight="1">
      <c r="A46" s="77">
        <v>44796</v>
      </c>
      <c r="B46" s="116" t="s">
        <v>216</v>
      </c>
      <c r="C46" s="78"/>
      <c r="D46" s="79">
        <v>132</v>
      </c>
      <c r="E46" s="79"/>
      <c r="F46" s="84">
        <f t="shared" si="0"/>
        <v>-4364.0299999999988</v>
      </c>
    </row>
    <row r="47" spans="1:6" ht="16.5" customHeight="1">
      <c r="A47" s="77">
        <v>44811</v>
      </c>
      <c r="B47" s="97" t="s">
        <v>241</v>
      </c>
      <c r="C47" s="78"/>
      <c r="D47" s="79">
        <v>454.77</v>
      </c>
      <c r="E47" s="79"/>
      <c r="F47" s="84">
        <f t="shared" si="0"/>
        <v>-4818.7999999999993</v>
      </c>
    </row>
    <row r="48" spans="1:6" ht="16.5" customHeight="1">
      <c r="A48" s="77">
        <v>44811</v>
      </c>
      <c r="B48" s="101" t="s">
        <v>242</v>
      </c>
      <c r="C48" s="78"/>
      <c r="D48" s="79">
        <v>509.5</v>
      </c>
      <c r="E48" s="79"/>
      <c r="F48" s="84">
        <f t="shared" si="0"/>
        <v>-5328.2999999999993</v>
      </c>
    </row>
    <row r="49" spans="1:6" ht="16.5" customHeight="1">
      <c r="A49" s="77">
        <v>44812</v>
      </c>
      <c r="B49" s="97" t="s">
        <v>243</v>
      </c>
      <c r="C49" s="78"/>
      <c r="D49" s="79"/>
      <c r="E49" s="79">
        <v>150</v>
      </c>
      <c r="F49" s="84">
        <f t="shared" si="0"/>
        <v>-5178.2999999999993</v>
      </c>
    </row>
    <row r="50" spans="1:6" ht="16.5" customHeight="1">
      <c r="A50" s="77">
        <v>44816</v>
      </c>
      <c r="B50" s="120" t="s">
        <v>244</v>
      </c>
      <c r="C50" s="78"/>
      <c r="D50" s="79">
        <v>168</v>
      </c>
      <c r="E50" s="79"/>
      <c r="F50" s="84">
        <f t="shared" si="0"/>
        <v>-5346.2999999999993</v>
      </c>
    </row>
    <row r="51" spans="1:6" ht="16.5" customHeight="1">
      <c r="A51" s="77">
        <v>44818</v>
      </c>
      <c r="B51" s="120" t="s">
        <v>248</v>
      </c>
      <c r="C51" s="78"/>
      <c r="D51" s="79">
        <v>78</v>
      </c>
      <c r="E51" s="79"/>
      <c r="F51" s="84">
        <f t="shared" si="0"/>
        <v>-5424.2999999999993</v>
      </c>
    </row>
    <row r="52" spans="1:6" ht="16.5" customHeight="1">
      <c r="A52" s="77"/>
      <c r="B52" s="120"/>
      <c r="C52" s="78"/>
      <c r="D52" s="79"/>
      <c r="E52" s="79"/>
      <c r="F52" s="84">
        <f t="shared" si="0"/>
        <v>-5424.2999999999993</v>
      </c>
    </row>
    <row r="53" spans="1:6" ht="16.5" customHeight="1">
      <c r="A53" s="77"/>
      <c r="B53" s="97"/>
      <c r="C53" s="78"/>
      <c r="D53" s="79"/>
      <c r="E53" s="79"/>
      <c r="F53" s="84">
        <f t="shared" si="0"/>
        <v>-5424.2999999999993</v>
      </c>
    </row>
    <row r="54" spans="1:6" ht="16.5" customHeight="1">
      <c r="A54" s="77"/>
      <c r="B54" s="125"/>
      <c r="C54" s="78"/>
      <c r="D54" s="90"/>
      <c r="E54" s="79"/>
      <c r="F54" s="84">
        <f t="shared" si="0"/>
        <v>-5424.2999999999993</v>
      </c>
    </row>
    <row r="55" spans="1:6" ht="16.5" customHeight="1">
      <c r="A55" s="77"/>
      <c r="B55" s="126"/>
      <c r="C55" s="78"/>
      <c r="D55" s="90"/>
      <c r="E55" s="79"/>
      <c r="F55" s="84">
        <f t="shared" si="0"/>
        <v>-5424.2999999999993</v>
      </c>
    </row>
    <row r="56" spans="1:6" ht="16.5" customHeight="1">
      <c r="A56" s="221" t="s">
        <v>50</v>
      </c>
      <c r="B56" s="222"/>
      <c r="C56" s="223"/>
      <c r="D56" s="85">
        <f>SUM(D5:D55)</f>
        <v>5719.2999999999975</v>
      </c>
      <c r="E56" s="85">
        <f>SUM(E5:E55)</f>
        <v>295</v>
      </c>
      <c r="F56" s="84"/>
    </row>
    <row r="57" spans="1:6" ht="16.5" customHeight="1">
      <c r="A57" s="227" t="s">
        <v>56</v>
      </c>
      <c r="B57" s="228"/>
      <c r="C57" s="229"/>
      <c r="D57" s="224">
        <f>SUM(E56-D56)</f>
        <v>-5424.2999999999975</v>
      </c>
      <c r="E57" s="225"/>
      <c r="F57" s="226"/>
    </row>
  </sheetData>
  <sheetProtection algorithmName="SHA-512" hashValue="Z1QIyDEAjbN1NmjhNe5Si0g+cF6MMp76/uYJ4VX06g95yB2W8ge6cEKBHrxYm87TgJABKjcGVI0j6/JsTsr8Cg==" saltValue="Q4lWWp323YG3fMawGdP4Yw==" spinCount="100000" sheet="1" selectLockedCells="1"/>
  <mergeCells count="5">
    <mergeCell ref="A1:F1"/>
    <mergeCell ref="A4:E4"/>
    <mergeCell ref="A56:C56"/>
    <mergeCell ref="A57:C57"/>
    <mergeCell ref="D57:F57"/>
  </mergeCells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8"/>
  <sheetViews>
    <sheetView view="pageBreakPreview" zoomScale="140" zoomScaleNormal="100" zoomScaleSheetLayoutView="140" workbookViewId="0">
      <selection activeCell="E11" sqref="E11"/>
    </sheetView>
  </sheetViews>
  <sheetFormatPr baseColWidth="10" defaultColWidth="10.81640625" defaultRowHeight="12.5"/>
  <cols>
    <col min="1" max="1" width="11.453125" style="16" customWidth="1"/>
    <col min="2" max="2" width="38.453125" style="16" customWidth="1"/>
    <col min="3" max="3" width="17.453125" style="16" customWidth="1"/>
    <col min="4" max="6" width="11.1796875" style="16" customWidth="1"/>
    <col min="7" max="16384" width="10.81640625" style="16"/>
  </cols>
  <sheetData>
    <row r="1" spans="1:8" ht="31.5" customHeight="1">
      <c r="A1" s="216" t="s">
        <v>46</v>
      </c>
      <c r="B1" s="216"/>
      <c r="C1" s="217"/>
      <c r="D1" s="217"/>
      <c r="E1" s="217"/>
      <c r="F1" s="217"/>
    </row>
    <row r="2" spans="1:8" ht="13" thickBot="1">
      <c r="A2"/>
      <c r="B2"/>
      <c r="C2"/>
      <c r="D2"/>
      <c r="E2"/>
      <c r="F2"/>
    </row>
    <row r="3" spans="1:8" ht="16.5" customHeight="1" thickBot="1">
      <c r="A3" s="81" t="s">
        <v>1</v>
      </c>
      <c r="B3" s="81" t="s">
        <v>2</v>
      </c>
      <c r="C3" s="81" t="s">
        <v>48</v>
      </c>
      <c r="D3" s="82" t="s">
        <v>5</v>
      </c>
      <c r="E3" s="82" t="s">
        <v>3</v>
      </c>
      <c r="F3" s="82" t="s">
        <v>4</v>
      </c>
      <c r="H3" s="76"/>
    </row>
    <row r="4" spans="1:8" ht="16.5" customHeight="1">
      <c r="A4" s="230"/>
      <c r="B4" s="231"/>
      <c r="C4" s="231"/>
      <c r="D4" s="231"/>
      <c r="E4" s="232"/>
      <c r="F4" s="86"/>
      <c r="H4" s="76"/>
    </row>
    <row r="5" spans="1:8" ht="16.5" customHeight="1">
      <c r="A5" s="77">
        <v>44494</v>
      </c>
      <c r="B5" s="100" t="s">
        <v>83</v>
      </c>
      <c r="C5" s="78"/>
      <c r="D5" s="79">
        <v>114</v>
      </c>
      <c r="E5" s="79"/>
      <c r="F5" s="84">
        <f>F4-D5+E5</f>
        <v>-114</v>
      </c>
    </row>
    <row r="6" spans="1:8" ht="16.5" customHeight="1">
      <c r="A6" s="77">
        <v>44641</v>
      </c>
      <c r="B6" s="116" t="s">
        <v>153</v>
      </c>
      <c r="C6" s="110"/>
      <c r="D6" s="79">
        <v>123.98</v>
      </c>
      <c r="E6" s="79"/>
      <c r="F6" s="84">
        <f t="shared" ref="F6:F25" si="0">F5-D6+E6</f>
        <v>-237.98000000000002</v>
      </c>
    </row>
    <row r="7" spans="1:8" ht="16.5" customHeight="1">
      <c r="A7" s="77">
        <v>44796</v>
      </c>
      <c r="B7" s="101" t="s">
        <v>217</v>
      </c>
      <c r="C7" s="78"/>
      <c r="D7" s="79">
        <v>78.48</v>
      </c>
      <c r="E7" s="79"/>
      <c r="F7" s="84">
        <f t="shared" si="0"/>
        <v>-316.46000000000004</v>
      </c>
    </row>
    <row r="8" spans="1:8" ht="16.5" customHeight="1">
      <c r="A8" s="77">
        <v>44809</v>
      </c>
      <c r="B8" s="101" t="s">
        <v>240</v>
      </c>
      <c r="C8" s="78"/>
      <c r="D8" s="79">
        <v>429.6</v>
      </c>
      <c r="E8" s="79"/>
      <c r="F8" s="84">
        <f t="shared" si="0"/>
        <v>-746.06000000000006</v>
      </c>
    </row>
    <row r="9" spans="1:8" ht="16.5" customHeight="1">
      <c r="A9" s="77">
        <v>44809</v>
      </c>
      <c r="B9" s="101" t="s">
        <v>230</v>
      </c>
      <c r="C9" s="78"/>
      <c r="D9" s="79">
        <v>322.99</v>
      </c>
      <c r="E9" s="79"/>
      <c r="F9" s="84">
        <f t="shared" si="0"/>
        <v>-1069.0500000000002</v>
      </c>
    </row>
    <row r="10" spans="1:8" ht="16.5" customHeight="1">
      <c r="A10" s="77">
        <v>44809</v>
      </c>
      <c r="B10" s="101" t="s">
        <v>231</v>
      </c>
      <c r="C10" s="78"/>
      <c r="D10" s="79">
        <v>295.2</v>
      </c>
      <c r="E10" s="79"/>
      <c r="F10" s="84">
        <f t="shared" si="0"/>
        <v>-1364.2500000000002</v>
      </c>
    </row>
    <row r="11" spans="1:8" ht="16.5" customHeight="1">
      <c r="A11" s="77">
        <v>44809</v>
      </c>
      <c r="B11" s="101" t="s">
        <v>236</v>
      </c>
      <c r="C11" s="78"/>
      <c r="D11" s="79">
        <v>181.2</v>
      </c>
      <c r="E11" s="79"/>
      <c r="F11" s="84">
        <f t="shared" si="0"/>
        <v>-1545.4500000000003</v>
      </c>
    </row>
    <row r="12" spans="1:8" ht="16.5" customHeight="1">
      <c r="A12" s="77">
        <v>44811</v>
      </c>
      <c r="B12" s="101" t="s">
        <v>235</v>
      </c>
      <c r="C12" s="78"/>
      <c r="D12" s="79">
        <v>342</v>
      </c>
      <c r="E12" s="79"/>
      <c r="F12" s="84">
        <f t="shared" si="0"/>
        <v>-1887.4500000000003</v>
      </c>
    </row>
    <row r="13" spans="1:8" ht="16.5" customHeight="1">
      <c r="A13" s="77">
        <v>44816</v>
      </c>
      <c r="B13" s="120" t="s">
        <v>245</v>
      </c>
      <c r="C13" s="78"/>
      <c r="D13" s="79">
        <v>2256</v>
      </c>
      <c r="E13" s="79"/>
      <c r="F13" s="84">
        <f t="shared" si="0"/>
        <v>-4143.4500000000007</v>
      </c>
    </row>
    <row r="14" spans="1:8" ht="16.5" customHeight="1">
      <c r="A14" s="77">
        <v>44818</v>
      </c>
      <c r="B14" s="120" t="s">
        <v>249</v>
      </c>
      <c r="C14" s="78"/>
      <c r="D14" s="79">
        <v>217.92</v>
      </c>
      <c r="E14" s="79"/>
      <c r="F14" s="84">
        <f t="shared" si="0"/>
        <v>-4361.3700000000008</v>
      </c>
    </row>
    <row r="15" spans="1:8" ht="16.5" customHeight="1">
      <c r="A15" s="77"/>
      <c r="B15" s="77"/>
      <c r="C15" s="78"/>
      <c r="D15" s="79"/>
      <c r="E15" s="79"/>
      <c r="F15" s="84">
        <f t="shared" si="0"/>
        <v>-4361.3700000000008</v>
      </c>
    </row>
    <row r="16" spans="1:8" ht="16.5" customHeight="1">
      <c r="A16" s="77"/>
      <c r="B16" s="77"/>
      <c r="C16" s="78"/>
      <c r="D16" s="79"/>
      <c r="E16" s="79"/>
      <c r="F16" s="84">
        <f t="shared" si="0"/>
        <v>-4361.3700000000008</v>
      </c>
    </row>
    <row r="17" spans="1:6" ht="16.5" customHeight="1">
      <c r="A17" s="77"/>
      <c r="B17" s="77"/>
      <c r="C17" s="78"/>
      <c r="D17" s="79"/>
      <c r="E17" s="79"/>
      <c r="F17" s="84">
        <f t="shared" si="0"/>
        <v>-4361.3700000000008</v>
      </c>
    </row>
    <row r="18" spans="1:6" ht="16.5" customHeight="1">
      <c r="A18" s="77"/>
      <c r="B18" s="77"/>
      <c r="C18" s="78"/>
      <c r="D18" s="79"/>
      <c r="E18" s="79"/>
      <c r="F18" s="84">
        <f t="shared" si="0"/>
        <v>-4361.3700000000008</v>
      </c>
    </row>
    <row r="19" spans="1:6" ht="16.5" customHeight="1">
      <c r="A19" s="77"/>
      <c r="B19" s="77"/>
      <c r="C19" s="78"/>
      <c r="D19" s="79"/>
      <c r="E19" s="79"/>
      <c r="F19" s="84">
        <f t="shared" si="0"/>
        <v>-4361.3700000000008</v>
      </c>
    </row>
    <row r="20" spans="1:6" ht="16.5" customHeight="1">
      <c r="A20" s="77"/>
      <c r="B20" s="77"/>
      <c r="C20" s="78"/>
      <c r="D20" s="79"/>
      <c r="E20" s="79"/>
      <c r="F20" s="84">
        <f t="shared" si="0"/>
        <v>-4361.3700000000008</v>
      </c>
    </row>
    <row r="21" spans="1:6" ht="16.5" customHeight="1">
      <c r="A21" s="77"/>
      <c r="B21" s="77"/>
      <c r="C21" s="78"/>
      <c r="D21" s="79"/>
      <c r="E21" s="79"/>
      <c r="F21" s="84">
        <f t="shared" si="0"/>
        <v>-4361.3700000000008</v>
      </c>
    </row>
    <row r="22" spans="1:6" ht="16.5" customHeight="1">
      <c r="A22" s="77"/>
      <c r="B22" s="77"/>
      <c r="C22" s="78"/>
      <c r="D22" s="79"/>
      <c r="E22" s="79"/>
      <c r="F22" s="84">
        <f t="shared" si="0"/>
        <v>-4361.3700000000008</v>
      </c>
    </row>
    <row r="23" spans="1:6" ht="16.5" customHeight="1">
      <c r="A23" s="77"/>
      <c r="B23" s="77"/>
      <c r="C23" s="78"/>
      <c r="D23" s="79"/>
      <c r="E23" s="79"/>
      <c r="F23" s="84">
        <f t="shared" si="0"/>
        <v>-4361.3700000000008</v>
      </c>
    </row>
    <row r="24" spans="1:6" ht="16.5" customHeight="1">
      <c r="A24" s="80"/>
      <c r="B24" s="80"/>
      <c r="C24" s="78"/>
      <c r="D24" s="79"/>
      <c r="E24" s="79"/>
      <c r="F24" s="84">
        <f t="shared" si="0"/>
        <v>-4361.3700000000008</v>
      </c>
    </row>
    <row r="25" spans="1:6" ht="16.5" customHeight="1">
      <c r="A25" s="80"/>
      <c r="B25" s="80"/>
      <c r="C25" s="78"/>
      <c r="D25" s="79"/>
      <c r="E25" s="79"/>
      <c r="F25" s="84">
        <f t="shared" si="0"/>
        <v>-4361.3700000000008</v>
      </c>
    </row>
    <row r="26" spans="1:6" ht="16.5" customHeight="1">
      <c r="A26" s="80"/>
      <c r="B26" s="80"/>
      <c r="C26" s="78"/>
      <c r="D26" s="79"/>
      <c r="E26" s="79"/>
      <c r="F26" s="84">
        <f>F25-D26+E26</f>
        <v>-4361.3700000000008</v>
      </c>
    </row>
    <row r="27" spans="1:6" ht="16.5" customHeight="1">
      <c r="A27" s="80"/>
      <c r="B27" s="80"/>
      <c r="C27" s="78"/>
      <c r="D27" s="79"/>
      <c r="E27" s="79"/>
      <c r="F27" s="84">
        <f>F26-D27+E27</f>
        <v>-4361.3700000000008</v>
      </c>
    </row>
    <row r="28" spans="1:6" ht="16.5" customHeight="1">
      <c r="A28" s="80"/>
      <c r="B28" s="80"/>
      <c r="C28" s="78"/>
      <c r="D28" s="79"/>
      <c r="E28" s="79"/>
      <c r="F28" s="84">
        <f t="shared" ref="F28:F46" si="1">F27-D28+E28</f>
        <v>-4361.3700000000008</v>
      </c>
    </row>
    <row r="29" spans="1:6" ht="16.5" customHeight="1">
      <c r="A29" s="80"/>
      <c r="B29" s="80"/>
      <c r="C29" s="78"/>
      <c r="D29" s="79"/>
      <c r="E29" s="79"/>
      <c r="F29" s="84">
        <f t="shared" si="1"/>
        <v>-4361.3700000000008</v>
      </c>
    </row>
    <row r="30" spans="1:6" ht="16.5" customHeight="1">
      <c r="A30" s="80"/>
      <c r="B30" s="80"/>
      <c r="C30" s="78"/>
      <c r="D30" s="79"/>
      <c r="E30" s="79"/>
      <c r="F30" s="84">
        <f t="shared" si="1"/>
        <v>-4361.3700000000008</v>
      </c>
    </row>
    <row r="31" spans="1:6" ht="16.5" customHeight="1">
      <c r="A31" s="80"/>
      <c r="B31" s="80"/>
      <c r="C31" s="78"/>
      <c r="D31" s="79"/>
      <c r="E31" s="79"/>
      <c r="F31" s="84">
        <f t="shared" si="1"/>
        <v>-4361.3700000000008</v>
      </c>
    </row>
    <row r="32" spans="1:6" ht="16.5" customHeight="1">
      <c r="A32" s="80"/>
      <c r="B32" s="80"/>
      <c r="C32" s="78"/>
      <c r="D32" s="79"/>
      <c r="E32" s="79"/>
      <c r="F32" s="84">
        <f t="shared" si="1"/>
        <v>-4361.3700000000008</v>
      </c>
    </row>
    <row r="33" spans="1:6" ht="16.5" customHeight="1">
      <c r="A33" s="80"/>
      <c r="B33" s="80"/>
      <c r="C33" s="78"/>
      <c r="D33" s="79"/>
      <c r="E33" s="79"/>
      <c r="F33" s="84">
        <f t="shared" si="1"/>
        <v>-4361.3700000000008</v>
      </c>
    </row>
    <row r="34" spans="1:6" ht="16.5" customHeight="1">
      <c r="A34" s="80"/>
      <c r="B34" s="80"/>
      <c r="C34" s="78"/>
      <c r="D34" s="79"/>
      <c r="E34" s="79"/>
      <c r="F34" s="84">
        <f t="shared" si="1"/>
        <v>-4361.3700000000008</v>
      </c>
    </row>
    <row r="35" spans="1:6" ht="16.5" customHeight="1">
      <c r="A35" s="80"/>
      <c r="B35" s="80"/>
      <c r="C35" s="78"/>
      <c r="D35" s="79"/>
      <c r="E35" s="79"/>
      <c r="F35" s="84">
        <f t="shared" si="1"/>
        <v>-4361.3700000000008</v>
      </c>
    </row>
    <row r="36" spans="1:6" ht="16.5" customHeight="1">
      <c r="A36" s="80"/>
      <c r="B36" s="80"/>
      <c r="C36" s="78"/>
      <c r="D36" s="79"/>
      <c r="E36" s="79"/>
      <c r="F36" s="84">
        <f t="shared" si="1"/>
        <v>-4361.3700000000008</v>
      </c>
    </row>
    <row r="37" spans="1:6" ht="16.5" customHeight="1">
      <c r="A37" s="80"/>
      <c r="B37" s="80"/>
      <c r="C37" s="78"/>
      <c r="D37" s="79"/>
      <c r="E37" s="79"/>
      <c r="F37" s="84">
        <f t="shared" si="1"/>
        <v>-4361.3700000000008</v>
      </c>
    </row>
    <row r="38" spans="1:6" ht="16.5" customHeight="1">
      <c r="A38" s="80"/>
      <c r="B38" s="80"/>
      <c r="C38" s="78"/>
      <c r="D38" s="79"/>
      <c r="E38" s="79"/>
      <c r="F38" s="84">
        <f t="shared" si="1"/>
        <v>-4361.3700000000008</v>
      </c>
    </row>
    <row r="39" spans="1:6" ht="16.5" customHeight="1">
      <c r="A39" s="80"/>
      <c r="B39" s="80"/>
      <c r="C39" s="78"/>
      <c r="D39" s="79"/>
      <c r="E39" s="79"/>
      <c r="F39" s="84">
        <f t="shared" si="1"/>
        <v>-4361.3700000000008</v>
      </c>
    </row>
    <row r="40" spans="1:6" ht="16.5" customHeight="1">
      <c r="A40" s="80"/>
      <c r="B40" s="80"/>
      <c r="C40" s="78"/>
      <c r="D40" s="79"/>
      <c r="E40" s="79"/>
      <c r="F40" s="84">
        <f t="shared" si="1"/>
        <v>-4361.3700000000008</v>
      </c>
    </row>
    <row r="41" spans="1:6" ht="16.5" customHeight="1">
      <c r="A41" s="80"/>
      <c r="B41" s="80"/>
      <c r="C41" s="78"/>
      <c r="D41" s="79"/>
      <c r="E41" s="79"/>
      <c r="F41" s="84">
        <f t="shared" si="1"/>
        <v>-4361.3700000000008</v>
      </c>
    </row>
    <row r="42" spans="1:6" ht="16.5" customHeight="1">
      <c r="A42" s="80"/>
      <c r="B42" s="80"/>
      <c r="C42" s="78"/>
      <c r="D42" s="79"/>
      <c r="E42" s="79"/>
      <c r="F42" s="84">
        <f t="shared" si="1"/>
        <v>-4361.3700000000008</v>
      </c>
    </row>
    <row r="43" spans="1:6" ht="16.5" customHeight="1">
      <c r="A43" s="80"/>
      <c r="B43" s="80"/>
      <c r="C43" s="78"/>
      <c r="D43" s="79"/>
      <c r="E43" s="79"/>
      <c r="F43" s="84">
        <f t="shared" si="1"/>
        <v>-4361.3700000000008</v>
      </c>
    </row>
    <row r="44" spans="1:6" ht="16.5" customHeight="1">
      <c r="A44" s="80"/>
      <c r="B44" s="80"/>
      <c r="C44" s="78"/>
      <c r="D44" s="79"/>
      <c r="E44" s="79"/>
      <c r="F44" s="84">
        <f t="shared" si="1"/>
        <v>-4361.3700000000008</v>
      </c>
    </row>
    <row r="45" spans="1:6" ht="16.5" customHeight="1">
      <c r="A45" s="80"/>
      <c r="B45" s="80"/>
      <c r="C45" s="78"/>
      <c r="D45" s="79"/>
      <c r="E45" s="79"/>
      <c r="F45" s="84">
        <f t="shared" si="1"/>
        <v>-4361.3700000000008</v>
      </c>
    </row>
    <row r="46" spans="1:6" ht="16.5" customHeight="1">
      <c r="A46" s="80"/>
      <c r="B46" s="80"/>
      <c r="C46" s="78"/>
      <c r="D46" s="79"/>
      <c r="E46" s="79"/>
      <c r="F46" s="84">
        <f t="shared" si="1"/>
        <v>-4361.3700000000008</v>
      </c>
    </row>
    <row r="47" spans="1:6" ht="16.5" customHeight="1">
      <c r="A47" s="221" t="s">
        <v>50</v>
      </c>
      <c r="B47" s="222"/>
      <c r="C47" s="223"/>
      <c r="D47" s="85">
        <f>SUM(D5:D46)</f>
        <v>4361.3700000000008</v>
      </c>
      <c r="E47" s="85">
        <f>SUM(E5:E46)</f>
        <v>0</v>
      </c>
      <c r="F47" s="84"/>
    </row>
    <row r="48" spans="1:6" ht="16.5" customHeight="1">
      <c r="A48" s="227" t="s">
        <v>58</v>
      </c>
      <c r="B48" s="228"/>
      <c r="C48" s="229"/>
      <c r="D48" s="224">
        <f>SUM(E47-D47)</f>
        <v>-4361.3700000000008</v>
      </c>
      <c r="E48" s="225"/>
      <c r="F48" s="226"/>
    </row>
  </sheetData>
  <sheetProtection algorithmName="SHA-512" hashValue="2Lkj8t3Psz+TvPLfD4gLEqJLLWfPcB8dO+OWa17uT1Bpzs8hfPmJpDV6qIKsQ2Q2d0WUrkaFusXtyEr2QblrXg==" saltValue="NVqnEvaTn4wtSdG++LE6Ag==" spinCount="100000" sheet="1" selectLockedCells="1"/>
  <mergeCells count="5">
    <mergeCell ref="A1:F1"/>
    <mergeCell ref="A4:E4"/>
    <mergeCell ref="A47:C47"/>
    <mergeCell ref="A48:C48"/>
    <mergeCell ref="D48:F48"/>
  </mergeCells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0"/>
  <sheetViews>
    <sheetView view="pageBreakPreview" topLeftCell="A146" zoomScale="150" zoomScaleNormal="100" zoomScaleSheetLayoutView="150" workbookViewId="0">
      <selection activeCell="D48" sqref="D48"/>
    </sheetView>
  </sheetViews>
  <sheetFormatPr baseColWidth="10" defaultColWidth="10.81640625" defaultRowHeight="12.5"/>
  <cols>
    <col min="1" max="1" width="13.36328125" style="16" customWidth="1"/>
    <col min="2" max="2" width="43" style="16" customWidth="1"/>
    <col min="3" max="4" width="11.453125" style="87" customWidth="1"/>
    <col min="5" max="5" width="13.81640625" style="87" customWidth="1"/>
    <col min="6" max="16384" width="10.81640625" style="16"/>
  </cols>
  <sheetData>
    <row r="1" spans="1:5" ht="8.25" customHeight="1"/>
    <row r="2" spans="1:5" ht="32.25" customHeight="1">
      <c r="A2" s="233" t="s">
        <v>62</v>
      </c>
      <c r="B2" s="233"/>
      <c r="C2" s="233"/>
      <c r="D2" s="233"/>
      <c r="E2" s="233"/>
    </row>
    <row r="3" spans="1:5" ht="13.5" thickBot="1">
      <c r="A3"/>
      <c r="B3" s="91"/>
      <c r="C3" s="92"/>
      <c r="D3" s="92"/>
      <c r="E3" s="92"/>
    </row>
    <row r="4" spans="1:5" s="88" customFormat="1" ht="18" customHeight="1" thickBot="1">
      <c r="A4" s="93" t="s">
        <v>6</v>
      </c>
      <c r="B4" s="93" t="s">
        <v>7</v>
      </c>
      <c r="C4" s="94" t="s">
        <v>8</v>
      </c>
      <c r="D4" s="94" t="s">
        <v>9</v>
      </c>
      <c r="E4" s="94" t="s">
        <v>10</v>
      </c>
    </row>
    <row r="5" spans="1:5">
      <c r="A5" s="234" t="s">
        <v>269</v>
      </c>
      <c r="B5" s="235"/>
      <c r="C5" s="235"/>
      <c r="D5" s="133">
        <v>3116.84</v>
      </c>
      <c r="E5" s="90">
        <v>3116.84</v>
      </c>
    </row>
    <row r="6" spans="1:5">
      <c r="A6" s="77">
        <v>44454</v>
      </c>
      <c r="B6" s="101" t="s">
        <v>92</v>
      </c>
      <c r="C6" s="79"/>
      <c r="D6" s="79">
        <v>120</v>
      </c>
      <c r="E6" s="84">
        <f>E5+D6-C6</f>
        <v>3236.84</v>
      </c>
    </row>
    <row r="7" spans="1:5">
      <c r="A7" s="77">
        <v>44455</v>
      </c>
      <c r="B7" s="98" t="s">
        <v>63</v>
      </c>
      <c r="C7" s="79">
        <v>14.99</v>
      </c>
      <c r="D7" s="79"/>
      <c r="E7" s="84">
        <f t="shared" ref="E7:E72" si="0">E6+D7-C7</f>
        <v>3221.8500000000004</v>
      </c>
    </row>
    <row r="8" spans="1:5">
      <c r="A8" s="77">
        <v>44477</v>
      </c>
      <c r="B8" s="102" t="s">
        <v>75</v>
      </c>
      <c r="C8" s="79">
        <v>96</v>
      </c>
      <c r="D8" s="79"/>
      <c r="E8" s="84">
        <f t="shared" si="0"/>
        <v>3125.8500000000004</v>
      </c>
    </row>
    <row r="9" spans="1:5">
      <c r="A9" s="77">
        <v>44477</v>
      </c>
      <c r="B9" s="97" t="s">
        <v>74</v>
      </c>
      <c r="C9" s="79"/>
      <c r="D9" s="79">
        <v>270</v>
      </c>
      <c r="E9" s="84">
        <f t="shared" si="0"/>
        <v>3395.8500000000004</v>
      </c>
    </row>
    <row r="10" spans="1:5">
      <c r="A10" s="77">
        <v>44484</v>
      </c>
      <c r="B10" s="78" t="s">
        <v>79</v>
      </c>
      <c r="C10" s="79"/>
      <c r="D10" s="79">
        <v>120</v>
      </c>
      <c r="E10" s="84">
        <f t="shared" si="0"/>
        <v>3515.8500000000004</v>
      </c>
    </row>
    <row r="11" spans="1:5">
      <c r="A11" s="77">
        <v>44487</v>
      </c>
      <c r="B11" s="98" t="s">
        <v>63</v>
      </c>
      <c r="C11" s="79">
        <v>14.99</v>
      </c>
      <c r="D11" s="79"/>
      <c r="E11" s="84">
        <f t="shared" si="0"/>
        <v>3500.8600000000006</v>
      </c>
    </row>
    <row r="12" spans="1:5">
      <c r="A12" s="77">
        <v>44490</v>
      </c>
      <c r="B12" s="102" t="s">
        <v>81</v>
      </c>
      <c r="C12" s="79">
        <v>12</v>
      </c>
      <c r="D12" s="79"/>
      <c r="E12" s="84">
        <f t="shared" si="0"/>
        <v>3488.8600000000006</v>
      </c>
    </row>
    <row r="13" spans="1:5">
      <c r="A13" s="77">
        <v>44490</v>
      </c>
      <c r="B13" s="97" t="s">
        <v>91</v>
      </c>
      <c r="C13" s="79"/>
      <c r="D13" s="79">
        <v>180</v>
      </c>
      <c r="E13" s="84">
        <f t="shared" si="0"/>
        <v>3668.8600000000006</v>
      </c>
    </row>
    <row r="14" spans="1:5">
      <c r="A14" s="77">
        <v>44491</v>
      </c>
      <c r="B14" s="102" t="s">
        <v>82</v>
      </c>
      <c r="C14" s="79"/>
      <c r="D14" s="79">
        <v>145</v>
      </c>
      <c r="E14" s="84">
        <f t="shared" si="0"/>
        <v>3813.8600000000006</v>
      </c>
    </row>
    <row r="15" spans="1:5">
      <c r="A15" s="77">
        <v>44494</v>
      </c>
      <c r="B15" s="100" t="s">
        <v>83</v>
      </c>
      <c r="C15" s="79">
        <v>114</v>
      </c>
      <c r="D15" s="79"/>
      <c r="E15" s="84">
        <f t="shared" si="0"/>
        <v>3699.8600000000006</v>
      </c>
    </row>
    <row r="16" spans="1:5">
      <c r="A16" s="77">
        <v>44497</v>
      </c>
      <c r="B16" s="97" t="s">
        <v>90</v>
      </c>
      <c r="C16" s="79"/>
      <c r="D16" s="79">
        <v>240</v>
      </c>
      <c r="E16" s="84">
        <f t="shared" si="0"/>
        <v>3939.8600000000006</v>
      </c>
    </row>
    <row r="17" spans="1:5">
      <c r="A17" s="77">
        <v>44502</v>
      </c>
      <c r="B17" s="97" t="s">
        <v>85</v>
      </c>
      <c r="C17" s="79">
        <v>212</v>
      </c>
      <c r="D17" s="79"/>
      <c r="E17" s="84">
        <f t="shared" si="0"/>
        <v>3727.8600000000006</v>
      </c>
    </row>
    <row r="18" spans="1:5">
      <c r="A18" s="77">
        <v>44503</v>
      </c>
      <c r="B18" s="97" t="s">
        <v>86</v>
      </c>
      <c r="C18" s="79"/>
      <c r="D18" s="79">
        <v>30</v>
      </c>
      <c r="E18" s="84">
        <f t="shared" si="0"/>
        <v>3757.8600000000006</v>
      </c>
    </row>
    <row r="19" spans="1:5">
      <c r="A19" s="77">
        <v>44512</v>
      </c>
      <c r="B19" s="97" t="s">
        <v>87</v>
      </c>
      <c r="C19" s="79"/>
      <c r="D19" s="79">
        <v>30</v>
      </c>
      <c r="E19" s="84">
        <f t="shared" si="0"/>
        <v>3787.8600000000006</v>
      </c>
    </row>
    <row r="20" spans="1:5">
      <c r="A20" s="104">
        <v>44515</v>
      </c>
      <c r="B20" s="105" t="s">
        <v>116</v>
      </c>
      <c r="C20" s="106"/>
      <c r="D20" s="106">
        <v>30</v>
      </c>
      <c r="E20" s="84">
        <f t="shared" si="0"/>
        <v>3817.8600000000006</v>
      </c>
    </row>
    <row r="21" spans="1:5">
      <c r="A21" s="77">
        <v>44516</v>
      </c>
      <c r="B21" s="98" t="s">
        <v>63</v>
      </c>
      <c r="C21" s="79">
        <v>14.99</v>
      </c>
      <c r="D21" s="79"/>
      <c r="E21" s="84">
        <f t="shared" si="0"/>
        <v>3802.8700000000008</v>
      </c>
    </row>
    <row r="22" spans="1:5">
      <c r="A22" s="77">
        <v>44518</v>
      </c>
      <c r="B22" s="77" t="s">
        <v>93</v>
      </c>
      <c r="C22" s="79">
        <v>97.5</v>
      </c>
      <c r="D22" s="79"/>
      <c r="E22" s="84">
        <f t="shared" si="0"/>
        <v>3705.3700000000008</v>
      </c>
    </row>
    <row r="23" spans="1:5">
      <c r="A23" s="77">
        <v>44522</v>
      </c>
      <c r="B23" s="77" t="s">
        <v>96</v>
      </c>
      <c r="C23" s="79">
        <v>384</v>
      </c>
      <c r="D23" s="79"/>
      <c r="E23" s="84">
        <f t="shared" si="0"/>
        <v>3321.3700000000008</v>
      </c>
    </row>
    <row r="24" spans="1:5">
      <c r="A24" s="77">
        <v>44522</v>
      </c>
      <c r="B24" s="77" t="s">
        <v>97</v>
      </c>
      <c r="C24" s="79">
        <v>40</v>
      </c>
      <c r="D24" s="79"/>
      <c r="E24" s="84">
        <f t="shared" si="0"/>
        <v>3281.3700000000008</v>
      </c>
    </row>
    <row r="25" spans="1:5">
      <c r="A25" s="77">
        <v>44524</v>
      </c>
      <c r="B25" s="77" t="s">
        <v>98</v>
      </c>
      <c r="C25" s="79"/>
      <c r="D25" s="79">
        <v>60</v>
      </c>
      <c r="E25" s="84">
        <f t="shared" si="0"/>
        <v>3341.3700000000008</v>
      </c>
    </row>
    <row r="26" spans="1:5">
      <c r="A26" s="77">
        <v>44524</v>
      </c>
      <c r="B26" s="101" t="s">
        <v>99</v>
      </c>
      <c r="C26" s="79"/>
      <c r="D26" s="79">
        <v>60</v>
      </c>
      <c r="E26" s="84">
        <f t="shared" si="0"/>
        <v>3401.3700000000008</v>
      </c>
    </row>
    <row r="27" spans="1:5">
      <c r="A27" s="77">
        <v>44526</v>
      </c>
      <c r="B27" s="100" t="s">
        <v>100</v>
      </c>
      <c r="C27" s="79"/>
      <c r="D27" s="79">
        <v>150</v>
      </c>
      <c r="E27" s="84">
        <f t="shared" si="0"/>
        <v>3551.3700000000008</v>
      </c>
    </row>
    <row r="28" spans="1:5">
      <c r="A28" s="77">
        <v>44526</v>
      </c>
      <c r="B28" s="100" t="s">
        <v>101</v>
      </c>
      <c r="C28" s="79"/>
      <c r="D28" s="79">
        <v>90</v>
      </c>
      <c r="E28" s="84">
        <f t="shared" si="0"/>
        <v>3641.3700000000008</v>
      </c>
    </row>
    <row r="29" spans="1:5">
      <c r="A29" s="77">
        <v>44526</v>
      </c>
      <c r="B29" s="97" t="s">
        <v>102</v>
      </c>
      <c r="C29" s="79"/>
      <c r="D29" s="79">
        <v>180</v>
      </c>
      <c r="E29" s="84">
        <f t="shared" si="0"/>
        <v>3821.3700000000008</v>
      </c>
    </row>
    <row r="30" spans="1:5">
      <c r="A30" s="77">
        <v>44526</v>
      </c>
      <c r="B30" s="97" t="s">
        <v>109</v>
      </c>
      <c r="C30" s="79"/>
      <c r="D30" s="79">
        <v>60</v>
      </c>
      <c r="E30" s="84">
        <f t="shared" si="0"/>
        <v>3881.3700000000008</v>
      </c>
    </row>
    <row r="31" spans="1:5">
      <c r="A31" s="77">
        <v>44526</v>
      </c>
      <c r="B31" s="78" t="s">
        <v>94</v>
      </c>
      <c r="C31" s="79">
        <v>843.7</v>
      </c>
      <c r="D31" s="79"/>
      <c r="E31" s="84">
        <f t="shared" si="0"/>
        <v>3037.670000000001</v>
      </c>
    </row>
    <row r="32" spans="1:5">
      <c r="A32" s="104">
        <v>44529</v>
      </c>
      <c r="B32" s="107" t="s">
        <v>110</v>
      </c>
      <c r="C32" s="79"/>
      <c r="D32" s="79">
        <v>30</v>
      </c>
      <c r="E32" s="84">
        <f t="shared" si="0"/>
        <v>3067.670000000001</v>
      </c>
    </row>
    <row r="33" spans="1:5">
      <c r="A33" s="77">
        <v>44532</v>
      </c>
      <c r="B33" s="77" t="s">
        <v>95</v>
      </c>
      <c r="C33" s="137">
        <v>1083</v>
      </c>
      <c r="D33" s="79"/>
      <c r="E33" s="84">
        <f t="shared" si="0"/>
        <v>1984.670000000001</v>
      </c>
    </row>
    <row r="34" spans="1:5">
      <c r="A34" s="77">
        <v>44536</v>
      </c>
      <c r="B34" s="101" t="s">
        <v>115</v>
      </c>
      <c r="C34" s="137"/>
      <c r="D34" s="79">
        <v>30</v>
      </c>
      <c r="E34" s="84">
        <f t="shared" si="0"/>
        <v>2014.670000000001</v>
      </c>
    </row>
    <row r="35" spans="1:5">
      <c r="A35" s="77">
        <v>44536</v>
      </c>
      <c r="B35" s="101" t="s">
        <v>111</v>
      </c>
      <c r="C35" s="137"/>
      <c r="D35" s="79">
        <v>30</v>
      </c>
      <c r="E35" s="84">
        <f t="shared" si="0"/>
        <v>2044.670000000001</v>
      </c>
    </row>
    <row r="36" spans="1:5">
      <c r="A36" s="77">
        <v>44536</v>
      </c>
      <c r="B36" s="97" t="s">
        <v>112</v>
      </c>
      <c r="C36" s="79">
        <v>24</v>
      </c>
      <c r="D36" s="79"/>
      <c r="E36" s="84">
        <f t="shared" si="0"/>
        <v>2020.670000000001</v>
      </c>
    </row>
    <row r="37" spans="1:5">
      <c r="A37" s="77">
        <v>44543</v>
      </c>
      <c r="B37" s="77" t="s">
        <v>121</v>
      </c>
      <c r="C37" s="79">
        <v>177</v>
      </c>
      <c r="D37" s="79"/>
      <c r="E37" s="84">
        <f t="shared" si="0"/>
        <v>1843.670000000001</v>
      </c>
    </row>
    <row r="38" spans="1:5">
      <c r="A38" s="77">
        <v>44543</v>
      </c>
      <c r="B38" s="78" t="s">
        <v>122</v>
      </c>
      <c r="C38" s="79">
        <v>125</v>
      </c>
      <c r="D38" s="79"/>
      <c r="E38" s="84">
        <f t="shared" si="0"/>
        <v>1718.670000000001</v>
      </c>
    </row>
    <row r="39" spans="1:5">
      <c r="A39" s="77">
        <v>44543</v>
      </c>
      <c r="B39" s="97" t="s">
        <v>129</v>
      </c>
      <c r="C39" s="79"/>
      <c r="D39" s="79">
        <v>90</v>
      </c>
      <c r="E39" s="84">
        <f t="shared" si="0"/>
        <v>1808.670000000001</v>
      </c>
    </row>
    <row r="40" spans="1:5">
      <c r="A40" s="77">
        <v>44543</v>
      </c>
      <c r="B40" s="97" t="s">
        <v>130</v>
      </c>
      <c r="C40" s="79"/>
      <c r="D40" s="79">
        <v>60</v>
      </c>
      <c r="E40" s="84">
        <f t="shared" si="0"/>
        <v>1868.670000000001</v>
      </c>
    </row>
    <row r="41" spans="1:5">
      <c r="A41" s="77">
        <v>44545</v>
      </c>
      <c r="B41" s="97" t="s">
        <v>131</v>
      </c>
      <c r="C41" s="79"/>
      <c r="D41" s="79">
        <v>30</v>
      </c>
      <c r="E41" s="84">
        <f t="shared" si="0"/>
        <v>1898.670000000001</v>
      </c>
    </row>
    <row r="42" spans="1:5">
      <c r="A42" s="77">
        <v>44546</v>
      </c>
      <c r="B42" s="78" t="s">
        <v>134</v>
      </c>
      <c r="C42" s="79">
        <v>180</v>
      </c>
      <c r="D42" s="99"/>
      <c r="E42" s="84">
        <f t="shared" si="0"/>
        <v>1718.670000000001</v>
      </c>
    </row>
    <row r="43" spans="1:5">
      <c r="A43" s="77">
        <v>44546</v>
      </c>
      <c r="B43" s="77" t="s">
        <v>135</v>
      </c>
      <c r="C43" s="79">
        <v>36</v>
      </c>
      <c r="D43" s="79"/>
      <c r="E43" s="84">
        <f t="shared" si="0"/>
        <v>1682.670000000001</v>
      </c>
    </row>
    <row r="44" spans="1:5">
      <c r="A44" s="77">
        <v>44546</v>
      </c>
      <c r="B44" s="98" t="s">
        <v>63</v>
      </c>
      <c r="C44" s="79">
        <v>14.99</v>
      </c>
      <c r="D44" s="79"/>
      <c r="E44" s="84">
        <f t="shared" si="0"/>
        <v>1667.680000000001</v>
      </c>
    </row>
    <row r="45" spans="1:5">
      <c r="A45" s="77">
        <v>44546</v>
      </c>
      <c r="B45" s="77" t="s">
        <v>137</v>
      </c>
      <c r="C45" s="79"/>
      <c r="D45" s="79">
        <v>2030</v>
      </c>
      <c r="E45" s="84">
        <f t="shared" si="0"/>
        <v>3697.6800000000012</v>
      </c>
    </row>
    <row r="46" spans="1:5">
      <c r="A46" s="77">
        <v>44550</v>
      </c>
      <c r="B46" s="97" t="s">
        <v>118</v>
      </c>
      <c r="C46" s="79"/>
      <c r="D46" s="79">
        <v>540</v>
      </c>
      <c r="E46" s="84">
        <f t="shared" si="0"/>
        <v>4237.6800000000012</v>
      </c>
    </row>
    <row r="47" spans="1:5">
      <c r="A47" s="77">
        <v>44550</v>
      </c>
      <c r="B47" s="97" t="s">
        <v>119</v>
      </c>
      <c r="C47" s="79"/>
      <c r="D47" s="79">
        <v>90</v>
      </c>
      <c r="E47" s="84">
        <f t="shared" si="0"/>
        <v>4327.6800000000012</v>
      </c>
    </row>
    <row r="48" spans="1:5">
      <c r="A48" s="77">
        <v>44550</v>
      </c>
      <c r="B48" s="97" t="s">
        <v>120</v>
      </c>
      <c r="C48" s="79"/>
      <c r="D48" s="79">
        <v>90</v>
      </c>
      <c r="E48" s="84">
        <f t="shared" si="0"/>
        <v>4417.6800000000012</v>
      </c>
    </row>
    <row r="49" spans="1:5">
      <c r="A49" s="77">
        <v>44551</v>
      </c>
      <c r="B49" s="97" t="s">
        <v>139</v>
      </c>
      <c r="C49" s="79"/>
      <c r="D49" s="79">
        <v>240</v>
      </c>
      <c r="E49" s="84">
        <f t="shared" si="0"/>
        <v>4657.6800000000012</v>
      </c>
    </row>
    <row r="50" spans="1:5">
      <c r="A50" s="77">
        <v>44571</v>
      </c>
      <c r="B50" s="77" t="s">
        <v>140</v>
      </c>
      <c r="C50" s="79">
        <v>168</v>
      </c>
      <c r="D50" s="79"/>
      <c r="E50" s="84">
        <f t="shared" si="0"/>
        <v>4489.6800000000012</v>
      </c>
    </row>
    <row r="51" spans="1:5">
      <c r="A51" s="77">
        <v>44571</v>
      </c>
      <c r="B51" s="113" t="s">
        <v>142</v>
      </c>
      <c r="C51" s="79">
        <v>85</v>
      </c>
      <c r="D51" s="79"/>
      <c r="E51" s="84">
        <f t="shared" si="0"/>
        <v>4404.6800000000012</v>
      </c>
    </row>
    <row r="52" spans="1:5">
      <c r="A52" s="77">
        <v>44571</v>
      </c>
      <c r="B52" s="80" t="s">
        <v>143</v>
      </c>
      <c r="C52" s="79">
        <v>82.2</v>
      </c>
      <c r="D52" s="79"/>
      <c r="E52" s="84">
        <f t="shared" si="0"/>
        <v>4322.4800000000014</v>
      </c>
    </row>
    <row r="53" spans="1:5">
      <c r="A53" s="77">
        <v>44578</v>
      </c>
      <c r="B53" s="98" t="s">
        <v>63</v>
      </c>
      <c r="C53" s="79">
        <v>14.99</v>
      </c>
      <c r="D53" s="79"/>
      <c r="E53" s="84">
        <f t="shared" si="0"/>
        <v>4307.4900000000016</v>
      </c>
    </row>
    <row r="54" spans="1:5">
      <c r="A54" s="77">
        <v>44588</v>
      </c>
      <c r="B54" s="97" t="s">
        <v>144</v>
      </c>
      <c r="C54" s="79"/>
      <c r="D54" s="79">
        <v>120</v>
      </c>
      <c r="E54" s="84">
        <f t="shared" si="0"/>
        <v>4427.4900000000016</v>
      </c>
    </row>
    <row r="55" spans="1:5">
      <c r="A55" s="77">
        <v>44608</v>
      </c>
      <c r="B55" s="98" t="s">
        <v>63</v>
      </c>
      <c r="C55" s="79">
        <v>14.99</v>
      </c>
      <c r="D55" s="79"/>
      <c r="E55" s="84">
        <f t="shared" si="0"/>
        <v>4412.5000000000018</v>
      </c>
    </row>
    <row r="56" spans="1:5">
      <c r="A56" s="77">
        <v>44621</v>
      </c>
      <c r="B56" s="97" t="s">
        <v>146</v>
      </c>
      <c r="C56" s="79">
        <v>385</v>
      </c>
      <c r="D56" s="79"/>
      <c r="E56" s="84">
        <f t="shared" si="0"/>
        <v>4027.5000000000018</v>
      </c>
    </row>
    <row r="57" spans="1:5">
      <c r="A57" s="77">
        <v>44634</v>
      </c>
      <c r="B57" s="103" t="s">
        <v>148</v>
      </c>
      <c r="C57" s="79">
        <v>255.78</v>
      </c>
      <c r="D57" s="79"/>
      <c r="E57" s="84">
        <f t="shared" si="0"/>
        <v>3771.7200000000016</v>
      </c>
    </row>
    <row r="58" spans="1:5">
      <c r="A58" s="77">
        <v>44635</v>
      </c>
      <c r="B58" s="97" t="s">
        <v>149</v>
      </c>
      <c r="C58" s="79">
        <v>190.29</v>
      </c>
      <c r="D58" s="79"/>
      <c r="E58" s="84">
        <f t="shared" si="0"/>
        <v>3581.4300000000017</v>
      </c>
    </row>
    <row r="59" spans="1:5">
      <c r="A59" s="77">
        <v>44636</v>
      </c>
      <c r="B59" s="101" t="s">
        <v>150</v>
      </c>
      <c r="C59" s="79">
        <v>50</v>
      </c>
      <c r="D59" s="79"/>
      <c r="E59" s="84">
        <f t="shared" si="0"/>
        <v>3531.4300000000017</v>
      </c>
    </row>
    <row r="60" spans="1:5">
      <c r="A60" s="77">
        <v>44636</v>
      </c>
      <c r="B60" s="98" t="s">
        <v>63</v>
      </c>
      <c r="C60" s="79">
        <v>14.99</v>
      </c>
      <c r="D60" s="79"/>
      <c r="E60" s="84">
        <f t="shared" si="0"/>
        <v>3516.4400000000019</v>
      </c>
    </row>
    <row r="61" spans="1:5">
      <c r="A61" s="77">
        <v>44641</v>
      </c>
      <c r="B61" s="80" t="s">
        <v>151</v>
      </c>
      <c r="C61" s="79">
        <v>25</v>
      </c>
      <c r="D61" s="79"/>
      <c r="E61" s="84">
        <f t="shared" si="0"/>
        <v>3491.4400000000019</v>
      </c>
    </row>
    <row r="62" spans="1:5">
      <c r="A62" s="77">
        <v>44641</v>
      </c>
      <c r="B62" s="77" t="s">
        <v>152</v>
      </c>
      <c r="C62" s="79">
        <v>112.37</v>
      </c>
      <c r="D62" s="79"/>
      <c r="E62" s="84">
        <f t="shared" si="0"/>
        <v>3379.070000000002</v>
      </c>
    </row>
    <row r="63" spans="1:5">
      <c r="A63" s="77">
        <v>44641</v>
      </c>
      <c r="B63" s="116" t="s">
        <v>153</v>
      </c>
      <c r="C63" s="138">
        <v>123.98</v>
      </c>
      <c r="D63" s="79"/>
      <c r="E63" s="84">
        <f t="shared" si="0"/>
        <v>3255.090000000002</v>
      </c>
    </row>
    <row r="64" spans="1:5">
      <c r="A64" s="77">
        <v>44648</v>
      </c>
      <c r="B64" s="97" t="s">
        <v>154</v>
      </c>
      <c r="C64" s="79">
        <v>25.41</v>
      </c>
      <c r="D64" s="79"/>
      <c r="E64" s="84">
        <f t="shared" si="0"/>
        <v>3229.6800000000021</v>
      </c>
    </row>
    <row r="65" spans="1:5">
      <c r="A65" s="77">
        <v>44648</v>
      </c>
      <c r="B65" s="97" t="s">
        <v>155</v>
      </c>
      <c r="C65" s="79">
        <v>30.4</v>
      </c>
      <c r="D65" s="79"/>
      <c r="E65" s="84">
        <f t="shared" si="0"/>
        <v>3199.280000000002</v>
      </c>
    </row>
    <row r="66" spans="1:5">
      <c r="A66" s="77">
        <v>44655</v>
      </c>
      <c r="B66" s="97" t="s">
        <v>156</v>
      </c>
      <c r="C66" s="79">
        <v>437.28</v>
      </c>
      <c r="D66" s="79"/>
      <c r="E66" s="84">
        <f t="shared" si="0"/>
        <v>2762.0000000000018</v>
      </c>
    </row>
    <row r="67" spans="1:5">
      <c r="A67" s="97">
        <v>44655</v>
      </c>
      <c r="B67" s="117" t="s">
        <v>157</v>
      </c>
      <c r="C67" s="79">
        <v>286.60000000000002</v>
      </c>
      <c r="D67" s="79"/>
      <c r="E67" s="84">
        <f t="shared" si="0"/>
        <v>2475.4000000000019</v>
      </c>
    </row>
    <row r="68" spans="1:5">
      <c r="A68" s="77">
        <v>44655</v>
      </c>
      <c r="B68" s="97" t="s">
        <v>158</v>
      </c>
      <c r="C68" s="79">
        <v>112.37</v>
      </c>
      <c r="D68" s="79"/>
      <c r="E68" s="84">
        <f t="shared" si="0"/>
        <v>2363.030000000002</v>
      </c>
    </row>
    <row r="69" spans="1:5">
      <c r="A69" s="120">
        <v>44659</v>
      </c>
      <c r="B69" s="120" t="s">
        <v>170</v>
      </c>
      <c r="C69" s="119">
        <v>96</v>
      </c>
      <c r="D69" s="79"/>
      <c r="E69" s="84">
        <f t="shared" si="0"/>
        <v>2267.030000000002</v>
      </c>
    </row>
    <row r="70" spans="1:5">
      <c r="A70" s="77">
        <v>44666</v>
      </c>
      <c r="B70" s="98" t="s">
        <v>63</v>
      </c>
      <c r="C70" s="79">
        <v>14.99</v>
      </c>
      <c r="D70" s="79"/>
      <c r="E70" s="84">
        <f t="shared" si="0"/>
        <v>2252.0400000000022</v>
      </c>
    </row>
    <row r="71" spans="1:5">
      <c r="A71" s="120">
        <v>44670</v>
      </c>
      <c r="B71" s="120" t="s">
        <v>169</v>
      </c>
      <c r="C71" s="119">
        <v>510</v>
      </c>
      <c r="D71" s="79"/>
      <c r="E71" s="84">
        <f t="shared" si="0"/>
        <v>1742.0400000000022</v>
      </c>
    </row>
    <row r="72" spans="1:5">
      <c r="A72" s="77">
        <v>44671</v>
      </c>
      <c r="B72" s="97" t="s">
        <v>159</v>
      </c>
      <c r="C72" s="79"/>
      <c r="D72" s="79">
        <v>12</v>
      </c>
      <c r="E72" s="84">
        <f t="shared" si="0"/>
        <v>1754.0400000000022</v>
      </c>
    </row>
    <row r="73" spans="1:5">
      <c r="A73" s="97">
        <v>44673</v>
      </c>
      <c r="B73" s="117" t="s">
        <v>160</v>
      </c>
      <c r="C73" s="79"/>
      <c r="D73" s="79">
        <v>15</v>
      </c>
      <c r="E73" s="84">
        <f t="shared" ref="E73:E143" si="1">E72+D73-C73</f>
        <v>1769.0400000000022</v>
      </c>
    </row>
    <row r="74" spans="1:5">
      <c r="A74" s="77">
        <v>44676</v>
      </c>
      <c r="B74" s="100" t="s">
        <v>161</v>
      </c>
      <c r="C74" s="79">
        <v>518</v>
      </c>
      <c r="D74" s="79"/>
      <c r="E74" s="84">
        <f t="shared" si="1"/>
        <v>1251.0400000000022</v>
      </c>
    </row>
    <row r="75" spans="1:5">
      <c r="A75" s="77">
        <v>44676</v>
      </c>
      <c r="B75" s="101" t="s">
        <v>162</v>
      </c>
      <c r="C75" s="79">
        <v>128.99</v>
      </c>
      <c r="D75" s="79"/>
      <c r="E75" s="84">
        <f t="shared" si="1"/>
        <v>1122.0500000000022</v>
      </c>
    </row>
    <row r="76" spans="1:5">
      <c r="A76" s="77">
        <v>44676</v>
      </c>
      <c r="B76" s="101" t="s">
        <v>163</v>
      </c>
      <c r="C76" s="79">
        <v>127.5</v>
      </c>
      <c r="D76" s="79"/>
      <c r="E76" s="84">
        <f t="shared" si="1"/>
        <v>994.55000000000223</v>
      </c>
    </row>
    <row r="77" spans="1:5">
      <c r="A77" s="77">
        <v>44676</v>
      </c>
      <c r="B77" s="97" t="s">
        <v>172</v>
      </c>
      <c r="C77" s="79">
        <v>69.400000000000006</v>
      </c>
      <c r="D77" s="79"/>
      <c r="E77" s="84">
        <f t="shared" si="1"/>
        <v>925.15000000000225</v>
      </c>
    </row>
    <row r="78" spans="1:5">
      <c r="A78" s="77">
        <v>44676</v>
      </c>
      <c r="B78" s="100" t="s">
        <v>171</v>
      </c>
      <c r="C78" s="79">
        <v>39.35</v>
      </c>
      <c r="D78" s="79"/>
      <c r="E78" s="84">
        <f t="shared" si="1"/>
        <v>885.80000000000223</v>
      </c>
    </row>
    <row r="79" spans="1:5">
      <c r="A79" s="77">
        <v>44676</v>
      </c>
      <c r="B79" s="97" t="s">
        <v>164</v>
      </c>
      <c r="C79" s="79">
        <v>29.9</v>
      </c>
      <c r="D79" s="79"/>
      <c r="E79" s="84">
        <f t="shared" si="1"/>
        <v>855.90000000000225</v>
      </c>
    </row>
    <row r="80" spans="1:5">
      <c r="A80" s="97">
        <v>44676</v>
      </c>
      <c r="B80" s="117" t="s">
        <v>164</v>
      </c>
      <c r="C80" s="79">
        <v>19.8</v>
      </c>
      <c r="D80" s="79"/>
      <c r="E80" s="84">
        <f t="shared" si="1"/>
        <v>836.1000000000023</v>
      </c>
    </row>
    <row r="81" spans="1:5">
      <c r="A81" s="77">
        <v>44677</v>
      </c>
      <c r="B81" s="101" t="s">
        <v>165</v>
      </c>
      <c r="C81" s="79"/>
      <c r="D81" s="79">
        <v>180</v>
      </c>
      <c r="E81" s="84">
        <f t="shared" si="1"/>
        <v>1016.1000000000023</v>
      </c>
    </row>
    <row r="82" spans="1:5">
      <c r="A82" s="77">
        <v>44678</v>
      </c>
      <c r="B82" s="101" t="s">
        <v>166</v>
      </c>
      <c r="C82" s="79">
        <v>53</v>
      </c>
      <c r="D82" s="79"/>
      <c r="E82" s="84">
        <f t="shared" si="1"/>
        <v>963.1000000000023</v>
      </c>
    </row>
    <row r="83" spans="1:5">
      <c r="A83" s="77">
        <v>44678</v>
      </c>
      <c r="B83" s="101" t="s">
        <v>167</v>
      </c>
      <c r="C83" s="79"/>
      <c r="D83" s="79">
        <v>30</v>
      </c>
      <c r="E83" s="84">
        <f t="shared" si="1"/>
        <v>993.1000000000023</v>
      </c>
    </row>
    <row r="84" spans="1:5">
      <c r="A84" s="77">
        <v>44683</v>
      </c>
      <c r="B84" s="101" t="s">
        <v>147</v>
      </c>
      <c r="C84" s="79">
        <v>190</v>
      </c>
      <c r="D84" s="79"/>
      <c r="E84" s="84">
        <f t="shared" si="1"/>
        <v>803.1000000000023</v>
      </c>
    </row>
    <row r="85" spans="1:5">
      <c r="A85" s="77">
        <v>44686</v>
      </c>
      <c r="B85" s="101" t="s">
        <v>173</v>
      </c>
      <c r="C85" s="79">
        <v>106.48</v>
      </c>
      <c r="D85" s="79"/>
      <c r="E85" s="84">
        <f t="shared" si="1"/>
        <v>696.62000000000228</v>
      </c>
    </row>
    <row r="86" spans="1:5">
      <c r="A86" s="77">
        <v>44686</v>
      </c>
      <c r="B86" s="97" t="s">
        <v>174</v>
      </c>
      <c r="C86" s="79"/>
      <c r="D86" s="79">
        <v>1800</v>
      </c>
      <c r="E86" s="84">
        <f t="shared" si="1"/>
        <v>2496.6200000000022</v>
      </c>
    </row>
    <row r="87" spans="1:5">
      <c r="A87" s="77">
        <v>44687</v>
      </c>
      <c r="B87" s="121" t="s">
        <v>175</v>
      </c>
      <c r="C87" s="79"/>
      <c r="D87" s="79">
        <v>120</v>
      </c>
      <c r="E87" s="84">
        <f t="shared" si="1"/>
        <v>2616.6200000000022</v>
      </c>
    </row>
    <row r="88" spans="1:5">
      <c r="A88" s="77">
        <v>44694</v>
      </c>
      <c r="B88" s="120" t="s">
        <v>176</v>
      </c>
      <c r="C88" s="79">
        <v>134.80000000000001</v>
      </c>
      <c r="D88" s="79"/>
      <c r="E88" s="84">
        <f t="shared" si="1"/>
        <v>2481.820000000002</v>
      </c>
    </row>
    <row r="89" spans="1:5">
      <c r="A89" s="77">
        <v>44694</v>
      </c>
      <c r="B89" s="120" t="s">
        <v>177</v>
      </c>
      <c r="C89" s="79">
        <v>7.4</v>
      </c>
      <c r="D89" s="79"/>
      <c r="E89" s="84">
        <f t="shared" si="1"/>
        <v>2474.4200000000019</v>
      </c>
    </row>
    <row r="90" spans="1:5">
      <c r="A90" s="77">
        <v>44697</v>
      </c>
      <c r="B90" s="98" t="s">
        <v>63</v>
      </c>
      <c r="C90" s="79">
        <v>14.99</v>
      </c>
      <c r="D90" s="79"/>
      <c r="E90" s="84">
        <f t="shared" si="1"/>
        <v>2459.4300000000021</v>
      </c>
    </row>
    <row r="91" spans="1:5">
      <c r="A91" s="120">
        <v>44704</v>
      </c>
      <c r="B91" s="123" t="s">
        <v>178</v>
      </c>
      <c r="C91" s="119"/>
      <c r="D91" s="119">
        <v>430.77</v>
      </c>
      <c r="E91" s="84">
        <f t="shared" si="1"/>
        <v>2890.2000000000021</v>
      </c>
    </row>
    <row r="92" spans="1:5">
      <c r="A92" s="120">
        <v>44704</v>
      </c>
      <c r="B92" s="116" t="s">
        <v>179</v>
      </c>
      <c r="C92" s="119">
        <v>132</v>
      </c>
      <c r="D92" s="119"/>
      <c r="E92" s="84">
        <f t="shared" si="1"/>
        <v>2758.2000000000021</v>
      </c>
    </row>
    <row r="93" spans="1:5">
      <c r="A93" s="120">
        <v>44704</v>
      </c>
      <c r="B93" s="124" t="s">
        <v>180</v>
      </c>
      <c r="C93" s="119">
        <v>64.3</v>
      </c>
      <c r="D93" s="119"/>
      <c r="E93" s="84">
        <f t="shared" si="1"/>
        <v>2693.9000000000019</v>
      </c>
    </row>
    <row r="94" spans="1:5">
      <c r="A94" s="77">
        <v>44704</v>
      </c>
      <c r="B94" s="101" t="s">
        <v>181</v>
      </c>
      <c r="C94" s="90"/>
      <c r="D94" s="79">
        <v>60</v>
      </c>
      <c r="E94" s="84">
        <f t="shared" si="1"/>
        <v>2753.9000000000019</v>
      </c>
    </row>
    <row r="95" spans="1:5">
      <c r="A95" s="120">
        <v>44711</v>
      </c>
      <c r="B95" s="124" t="s">
        <v>187</v>
      </c>
      <c r="C95" s="119"/>
      <c r="D95" s="119">
        <v>105.5</v>
      </c>
      <c r="E95" s="84">
        <f t="shared" si="1"/>
        <v>2859.4000000000019</v>
      </c>
    </row>
    <row r="96" spans="1:5">
      <c r="A96" s="77">
        <v>44713</v>
      </c>
      <c r="B96" s="120" t="s">
        <v>182</v>
      </c>
      <c r="C96" s="90"/>
      <c r="D96" s="79">
        <v>180</v>
      </c>
      <c r="E96" s="84">
        <f t="shared" si="1"/>
        <v>3039.4000000000019</v>
      </c>
    </row>
    <row r="97" spans="1:5">
      <c r="A97" s="77">
        <v>44725</v>
      </c>
      <c r="B97" s="101" t="s">
        <v>183</v>
      </c>
      <c r="C97" s="90"/>
      <c r="D97" s="79">
        <v>180</v>
      </c>
      <c r="E97" s="84">
        <f t="shared" si="1"/>
        <v>3219.4000000000019</v>
      </c>
    </row>
    <row r="98" spans="1:5">
      <c r="A98" s="120">
        <v>44726</v>
      </c>
      <c r="B98" s="124" t="s">
        <v>184</v>
      </c>
      <c r="C98" s="119">
        <v>150</v>
      </c>
      <c r="D98" s="79"/>
      <c r="E98" s="84">
        <f t="shared" si="1"/>
        <v>3069.4000000000019</v>
      </c>
    </row>
    <row r="99" spans="1:5">
      <c r="A99" s="77">
        <v>44727</v>
      </c>
      <c r="B99" s="98" t="s">
        <v>63</v>
      </c>
      <c r="C99" s="119">
        <v>14.99</v>
      </c>
      <c r="D99" s="79"/>
      <c r="E99" s="84">
        <f t="shared" si="1"/>
        <v>3054.4100000000021</v>
      </c>
    </row>
    <row r="100" spans="1:5">
      <c r="A100" s="77">
        <v>44728</v>
      </c>
      <c r="B100" s="101" t="s">
        <v>185</v>
      </c>
      <c r="C100" s="90"/>
      <c r="D100" s="79">
        <v>270</v>
      </c>
      <c r="E100" s="84">
        <f t="shared" si="1"/>
        <v>3324.4100000000021</v>
      </c>
    </row>
    <row r="101" spans="1:5">
      <c r="A101" s="77">
        <v>44728</v>
      </c>
      <c r="B101" s="100" t="s">
        <v>186</v>
      </c>
      <c r="C101" s="90"/>
      <c r="D101" s="79">
        <v>127.63</v>
      </c>
      <c r="E101" s="84">
        <f t="shared" si="1"/>
        <v>3452.0400000000022</v>
      </c>
    </row>
    <row r="102" spans="1:5">
      <c r="A102" s="120">
        <v>44733</v>
      </c>
      <c r="B102" s="124" t="s">
        <v>189</v>
      </c>
      <c r="C102" s="90"/>
      <c r="D102" s="79">
        <v>300</v>
      </c>
      <c r="E102" s="84">
        <f t="shared" si="1"/>
        <v>3752.0400000000022</v>
      </c>
    </row>
    <row r="103" spans="1:5">
      <c r="A103" s="77">
        <v>44733</v>
      </c>
      <c r="B103" s="101" t="s">
        <v>190</v>
      </c>
      <c r="C103" s="90"/>
      <c r="D103" s="79">
        <v>330</v>
      </c>
      <c r="E103" s="84">
        <f t="shared" si="1"/>
        <v>4082.0400000000022</v>
      </c>
    </row>
    <row r="104" spans="1:5">
      <c r="A104" s="77">
        <v>44739</v>
      </c>
      <c r="B104" s="101" t="s">
        <v>191</v>
      </c>
      <c r="C104" s="90"/>
      <c r="D104" s="79">
        <v>450</v>
      </c>
      <c r="E104" s="84">
        <f t="shared" si="1"/>
        <v>4532.0400000000027</v>
      </c>
    </row>
    <row r="105" spans="1:5">
      <c r="A105" s="77">
        <v>44740</v>
      </c>
      <c r="B105" s="101" t="s">
        <v>192</v>
      </c>
      <c r="C105" s="90"/>
      <c r="D105" s="79">
        <v>240</v>
      </c>
      <c r="E105" s="84">
        <f t="shared" si="1"/>
        <v>4772.0400000000027</v>
      </c>
    </row>
    <row r="106" spans="1:5">
      <c r="A106" s="77">
        <v>44741</v>
      </c>
      <c r="B106" s="101" t="s">
        <v>193</v>
      </c>
      <c r="C106" s="90"/>
      <c r="D106" s="79">
        <v>150</v>
      </c>
      <c r="E106" s="84">
        <f t="shared" si="1"/>
        <v>4922.0400000000027</v>
      </c>
    </row>
    <row r="107" spans="1:5">
      <c r="A107" s="77">
        <v>44742</v>
      </c>
      <c r="B107" s="101" t="s">
        <v>194</v>
      </c>
      <c r="C107" s="119">
        <v>24</v>
      </c>
      <c r="D107" s="79"/>
      <c r="E107" s="84">
        <f t="shared" si="1"/>
        <v>4898.0400000000027</v>
      </c>
    </row>
    <row r="108" spans="1:5">
      <c r="A108" s="77">
        <v>44747</v>
      </c>
      <c r="B108" s="101" t="s">
        <v>197</v>
      </c>
      <c r="C108" s="90"/>
      <c r="D108" s="79">
        <v>180</v>
      </c>
      <c r="E108" s="84">
        <f t="shared" si="1"/>
        <v>5078.0400000000027</v>
      </c>
    </row>
    <row r="109" spans="1:5">
      <c r="A109" s="77">
        <v>44753</v>
      </c>
      <c r="B109" s="116" t="s">
        <v>195</v>
      </c>
      <c r="C109" s="119">
        <v>492</v>
      </c>
      <c r="D109" s="79"/>
      <c r="E109" s="84">
        <f t="shared" si="1"/>
        <v>4586.0400000000027</v>
      </c>
    </row>
    <row r="110" spans="1:5">
      <c r="A110" s="77">
        <v>44753</v>
      </c>
      <c r="B110" s="116" t="s">
        <v>196</v>
      </c>
      <c r="C110" s="119">
        <v>455.2</v>
      </c>
      <c r="D110" s="79"/>
      <c r="E110" s="84">
        <f t="shared" si="1"/>
        <v>4130.8400000000029</v>
      </c>
    </row>
    <row r="111" spans="1:5">
      <c r="A111" s="77">
        <v>44753</v>
      </c>
      <c r="B111" s="124" t="s">
        <v>198</v>
      </c>
      <c r="C111" s="119">
        <v>105.78</v>
      </c>
      <c r="D111" s="79"/>
      <c r="E111" s="84">
        <f t="shared" si="1"/>
        <v>4025.0600000000027</v>
      </c>
    </row>
    <row r="112" spans="1:5">
      <c r="A112" s="77">
        <v>44757</v>
      </c>
      <c r="B112" s="98" t="s">
        <v>63</v>
      </c>
      <c r="C112" s="119">
        <v>14.99</v>
      </c>
      <c r="D112" s="79"/>
      <c r="E112" s="84">
        <f t="shared" si="1"/>
        <v>4010.0700000000029</v>
      </c>
    </row>
    <row r="113" spans="1:5">
      <c r="A113" s="77">
        <v>44760</v>
      </c>
      <c r="B113" s="97" t="s">
        <v>199</v>
      </c>
      <c r="C113" s="119">
        <v>5.75</v>
      </c>
      <c r="D113" s="79"/>
      <c r="E113" s="84">
        <f t="shared" si="1"/>
        <v>4004.3200000000029</v>
      </c>
    </row>
    <row r="114" spans="1:5">
      <c r="A114" s="77">
        <v>44762</v>
      </c>
      <c r="B114" s="101" t="s">
        <v>200</v>
      </c>
      <c r="C114" s="90"/>
      <c r="D114" s="79">
        <v>120</v>
      </c>
      <c r="E114" s="84">
        <f t="shared" si="1"/>
        <v>4124.3200000000033</v>
      </c>
    </row>
    <row r="115" spans="1:5">
      <c r="A115" s="77">
        <v>44767</v>
      </c>
      <c r="B115" s="101" t="s">
        <v>201</v>
      </c>
      <c r="C115" s="90"/>
      <c r="D115" s="79">
        <v>400</v>
      </c>
      <c r="E115" s="84">
        <f t="shared" si="1"/>
        <v>4524.3200000000033</v>
      </c>
    </row>
    <row r="116" spans="1:5">
      <c r="A116" s="77">
        <v>44767</v>
      </c>
      <c r="B116" s="101" t="s">
        <v>202</v>
      </c>
      <c r="C116" s="90"/>
      <c r="D116" s="79">
        <v>400</v>
      </c>
      <c r="E116" s="84">
        <f t="shared" si="1"/>
        <v>4924.3200000000033</v>
      </c>
    </row>
    <row r="117" spans="1:5">
      <c r="A117" s="77">
        <v>44768</v>
      </c>
      <c r="B117" s="101" t="s">
        <v>203</v>
      </c>
      <c r="C117" s="90"/>
      <c r="D117" s="79">
        <v>400</v>
      </c>
      <c r="E117" s="84">
        <f t="shared" si="1"/>
        <v>5324.3200000000033</v>
      </c>
    </row>
    <row r="118" spans="1:5">
      <c r="A118" s="77">
        <v>44768</v>
      </c>
      <c r="B118" s="101" t="s">
        <v>204</v>
      </c>
      <c r="C118" s="90"/>
      <c r="D118" s="79">
        <v>400</v>
      </c>
      <c r="E118" s="84">
        <f t="shared" si="1"/>
        <v>5724.3200000000033</v>
      </c>
    </row>
    <row r="119" spans="1:5">
      <c r="A119" s="77">
        <v>44769</v>
      </c>
      <c r="B119" s="101" t="s">
        <v>205</v>
      </c>
      <c r="C119" s="90"/>
      <c r="D119" s="79">
        <v>400</v>
      </c>
      <c r="E119" s="84">
        <f t="shared" si="1"/>
        <v>6124.3200000000033</v>
      </c>
    </row>
    <row r="120" spans="1:5">
      <c r="A120" s="77">
        <v>44774</v>
      </c>
      <c r="B120" s="101" t="s">
        <v>206</v>
      </c>
      <c r="C120" s="119">
        <v>191.9</v>
      </c>
      <c r="D120" s="79"/>
      <c r="E120" s="84">
        <f t="shared" si="1"/>
        <v>5932.4200000000037</v>
      </c>
    </row>
    <row r="121" spans="1:5">
      <c r="A121" s="77">
        <v>44774</v>
      </c>
      <c r="B121" s="97" t="s">
        <v>207</v>
      </c>
      <c r="C121" s="119">
        <v>64</v>
      </c>
      <c r="D121" s="79"/>
      <c r="E121" s="84">
        <f t="shared" si="1"/>
        <v>5868.4200000000037</v>
      </c>
    </row>
    <row r="122" spans="1:5">
      <c r="A122" s="77">
        <v>44774</v>
      </c>
      <c r="B122" s="101" t="s">
        <v>208</v>
      </c>
      <c r="C122" s="90"/>
      <c r="D122" s="79">
        <v>400</v>
      </c>
      <c r="E122" s="84">
        <f t="shared" si="1"/>
        <v>6268.4200000000037</v>
      </c>
    </row>
    <row r="123" spans="1:5">
      <c r="A123" s="77">
        <v>44775</v>
      </c>
      <c r="B123" s="101" t="s">
        <v>210</v>
      </c>
      <c r="C123" s="119">
        <v>500</v>
      </c>
      <c r="D123" s="79"/>
      <c r="E123" s="84">
        <f t="shared" si="1"/>
        <v>5768.4200000000037</v>
      </c>
    </row>
    <row r="124" spans="1:5">
      <c r="A124" s="77">
        <v>44775</v>
      </c>
      <c r="B124" s="101" t="s">
        <v>211</v>
      </c>
      <c r="C124" s="90"/>
      <c r="D124" s="79">
        <v>120</v>
      </c>
      <c r="E124" s="84">
        <f t="shared" si="1"/>
        <v>5888.4200000000037</v>
      </c>
    </row>
    <row r="125" spans="1:5">
      <c r="A125" s="77">
        <v>44788</v>
      </c>
      <c r="B125" s="101" t="s">
        <v>212</v>
      </c>
      <c r="C125" s="90"/>
      <c r="D125" s="79">
        <v>400</v>
      </c>
      <c r="E125" s="84">
        <f t="shared" si="1"/>
        <v>6288.4200000000037</v>
      </c>
    </row>
    <row r="126" spans="1:5">
      <c r="A126" s="77">
        <v>44789</v>
      </c>
      <c r="B126" s="98" t="s">
        <v>63</v>
      </c>
      <c r="C126" s="119">
        <v>14.99</v>
      </c>
      <c r="D126" s="79"/>
      <c r="E126" s="84">
        <f t="shared" si="1"/>
        <v>6273.4300000000039</v>
      </c>
    </row>
    <row r="127" spans="1:5">
      <c r="A127" s="77">
        <v>44791</v>
      </c>
      <c r="B127" s="101" t="s">
        <v>213</v>
      </c>
      <c r="C127" s="90"/>
      <c r="D127" s="79">
        <v>400</v>
      </c>
      <c r="E127" s="84">
        <f t="shared" si="1"/>
        <v>6673.4300000000039</v>
      </c>
    </row>
    <row r="128" spans="1:5">
      <c r="A128" s="77">
        <v>44795</v>
      </c>
      <c r="B128" s="101" t="s">
        <v>208</v>
      </c>
      <c r="C128" s="90"/>
      <c r="D128" s="79">
        <v>400</v>
      </c>
      <c r="E128" s="84">
        <f t="shared" si="1"/>
        <v>7073.4300000000039</v>
      </c>
    </row>
    <row r="129" spans="1:5">
      <c r="A129" s="77">
        <v>44795</v>
      </c>
      <c r="B129" s="101" t="s">
        <v>214</v>
      </c>
      <c r="C129" s="90"/>
      <c r="D129" s="79">
        <v>400</v>
      </c>
      <c r="E129" s="84">
        <f t="shared" si="1"/>
        <v>7473.4300000000039</v>
      </c>
    </row>
    <row r="130" spans="1:5">
      <c r="A130" s="77">
        <v>44796</v>
      </c>
      <c r="B130" s="101" t="s">
        <v>215</v>
      </c>
      <c r="C130" s="119">
        <v>400</v>
      </c>
      <c r="D130" s="79"/>
      <c r="E130" s="84">
        <f t="shared" si="1"/>
        <v>7073.4300000000039</v>
      </c>
    </row>
    <row r="131" spans="1:5">
      <c r="A131" s="77">
        <v>44796</v>
      </c>
      <c r="B131" s="116" t="s">
        <v>216</v>
      </c>
      <c r="C131" s="119">
        <v>132</v>
      </c>
      <c r="D131" s="79"/>
      <c r="E131" s="84">
        <f t="shared" si="1"/>
        <v>6941.4300000000039</v>
      </c>
    </row>
    <row r="132" spans="1:5">
      <c r="A132" s="77">
        <v>44796</v>
      </c>
      <c r="B132" s="101" t="s">
        <v>217</v>
      </c>
      <c r="C132" s="119">
        <v>78.48</v>
      </c>
      <c r="D132" s="79"/>
      <c r="E132" s="84">
        <f t="shared" si="1"/>
        <v>6862.9500000000044</v>
      </c>
    </row>
    <row r="133" spans="1:5">
      <c r="A133" s="77">
        <v>44796</v>
      </c>
      <c r="B133" s="101" t="s">
        <v>218</v>
      </c>
      <c r="C133" s="119"/>
      <c r="D133" s="79">
        <v>120</v>
      </c>
      <c r="E133" s="84">
        <f t="shared" si="1"/>
        <v>6982.9500000000044</v>
      </c>
    </row>
    <row r="134" spans="1:5">
      <c r="A134" s="77">
        <v>44798</v>
      </c>
      <c r="B134" s="97" t="s">
        <v>219</v>
      </c>
      <c r="C134" s="119">
        <v>106.48</v>
      </c>
      <c r="D134" s="79"/>
      <c r="E134" s="84">
        <f t="shared" si="1"/>
        <v>6876.4700000000048</v>
      </c>
    </row>
    <row r="135" spans="1:5">
      <c r="A135" s="77">
        <v>44798</v>
      </c>
      <c r="B135" s="101" t="s">
        <v>220</v>
      </c>
      <c r="C135" s="119"/>
      <c r="D135" s="79">
        <v>90</v>
      </c>
      <c r="E135" s="84">
        <f t="shared" si="1"/>
        <v>6966.4700000000048</v>
      </c>
    </row>
    <row r="136" spans="1:5">
      <c r="A136" s="77">
        <v>44798</v>
      </c>
      <c r="B136" s="101" t="s">
        <v>221</v>
      </c>
      <c r="C136" s="119"/>
      <c r="D136" s="79">
        <v>400</v>
      </c>
      <c r="E136" s="84">
        <f t="shared" si="1"/>
        <v>7366.4700000000048</v>
      </c>
    </row>
    <row r="137" spans="1:5">
      <c r="A137" s="77">
        <v>44798</v>
      </c>
      <c r="B137" s="101" t="s">
        <v>222</v>
      </c>
      <c r="C137" s="119"/>
      <c r="D137" s="79">
        <v>12</v>
      </c>
      <c r="E137" s="84">
        <f t="shared" si="1"/>
        <v>7378.4700000000048</v>
      </c>
    </row>
    <row r="138" spans="1:5">
      <c r="A138" s="77">
        <v>44798</v>
      </c>
      <c r="B138" s="101" t="s">
        <v>223</v>
      </c>
      <c r="C138" s="119"/>
      <c r="D138" s="79">
        <v>12</v>
      </c>
      <c r="E138" s="84">
        <f t="shared" si="1"/>
        <v>7390.4700000000048</v>
      </c>
    </row>
    <row r="139" spans="1:5">
      <c r="A139" s="77">
        <v>44798</v>
      </c>
      <c r="B139" s="101" t="s">
        <v>224</v>
      </c>
      <c r="C139" s="119"/>
      <c r="D139" s="79">
        <v>90</v>
      </c>
      <c r="E139" s="84">
        <f t="shared" si="1"/>
        <v>7480.4700000000048</v>
      </c>
    </row>
    <row r="140" spans="1:5">
      <c r="A140" s="77">
        <v>44799</v>
      </c>
      <c r="B140" s="101" t="s">
        <v>226</v>
      </c>
      <c r="C140" s="119"/>
      <c r="D140" s="79">
        <v>400</v>
      </c>
      <c r="E140" s="84">
        <f t="shared" si="1"/>
        <v>7880.4700000000048</v>
      </c>
    </row>
    <row r="141" spans="1:5">
      <c r="A141" s="77">
        <v>44803</v>
      </c>
      <c r="B141" s="101" t="s">
        <v>228</v>
      </c>
      <c r="C141" s="119"/>
      <c r="D141" s="79">
        <v>400</v>
      </c>
      <c r="E141" s="84">
        <f t="shared" si="1"/>
        <v>8280.4700000000048</v>
      </c>
    </row>
    <row r="142" spans="1:5">
      <c r="A142" s="77">
        <v>44804</v>
      </c>
      <c r="B142" s="101" t="s">
        <v>229</v>
      </c>
      <c r="C142" s="119"/>
      <c r="D142" s="79">
        <v>150</v>
      </c>
      <c r="E142" s="84">
        <f t="shared" si="1"/>
        <v>8430.4700000000048</v>
      </c>
    </row>
    <row r="143" spans="1:5">
      <c r="A143" s="77">
        <v>44809</v>
      </c>
      <c r="B143" s="101" t="s">
        <v>240</v>
      </c>
      <c r="C143" s="79">
        <v>429.6</v>
      </c>
      <c r="D143" s="79"/>
      <c r="E143" s="84">
        <f t="shared" si="1"/>
        <v>8000.8700000000044</v>
      </c>
    </row>
    <row r="144" spans="1:5">
      <c r="A144" s="77">
        <v>44809</v>
      </c>
      <c r="B144" s="101" t="s">
        <v>230</v>
      </c>
      <c r="C144" s="79">
        <v>322.99</v>
      </c>
      <c r="D144" s="79"/>
      <c r="E144" s="84">
        <f t="shared" ref="E144:E159" si="2">E143+D144-C144</f>
        <v>7677.8800000000047</v>
      </c>
    </row>
    <row r="145" spans="1:5">
      <c r="A145" s="77">
        <v>44809</v>
      </c>
      <c r="B145" s="101" t="s">
        <v>239</v>
      </c>
      <c r="C145" s="79">
        <v>295.2</v>
      </c>
      <c r="D145" s="79"/>
      <c r="E145" s="84">
        <f t="shared" si="2"/>
        <v>7382.6800000000048</v>
      </c>
    </row>
    <row r="146" spans="1:5">
      <c r="A146" s="77">
        <v>44809</v>
      </c>
      <c r="B146" s="101" t="s">
        <v>238</v>
      </c>
      <c r="C146" s="79">
        <v>181.2</v>
      </c>
      <c r="D146" s="79"/>
      <c r="E146" s="84">
        <f t="shared" si="2"/>
        <v>7201.480000000005</v>
      </c>
    </row>
    <row r="147" spans="1:5">
      <c r="A147" s="77">
        <v>44810</v>
      </c>
      <c r="B147" s="101" t="s">
        <v>233</v>
      </c>
      <c r="C147" s="119">
        <v>1000</v>
      </c>
      <c r="D147" s="79"/>
      <c r="E147" s="84">
        <f t="shared" si="2"/>
        <v>6201.480000000005</v>
      </c>
    </row>
    <row r="148" spans="1:5">
      <c r="A148" s="77">
        <v>44810</v>
      </c>
      <c r="B148" s="101" t="s">
        <v>234</v>
      </c>
      <c r="C148" s="119">
        <v>660</v>
      </c>
      <c r="D148" s="79"/>
      <c r="E148" s="84">
        <f t="shared" si="2"/>
        <v>5541.480000000005</v>
      </c>
    </row>
    <row r="149" spans="1:5">
      <c r="A149" s="77">
        <v>44811</v>
      </c>
      <c r="B149" s="101" t="s">
        <v>242</v>
      </c>
      <c r="C149" s="119">
        <v>509.5</v>
      </c>
      <c r="D149" s="79"/>
      <c r="E149" s="84">
        <f t="shared" si="2"/>
        <v>5031.980000000005</v>
      </c>
    </row>
    <row r="150" spans="1:5">
      <c r="A150" s="77">
        <v>44811</v>
      </c>
      <c r="B150" s="97" t="s">
        <v>241</v>
      </c>
      <c r="C150" s="119">
        <v>454.77</v>
      </c>
      <c r="D150" s="79"/>
      <c r="E150" s="84">
        <f t="shared" si="2"/>
        <v>4577.2100000000046</v>
      </c>
    </row>
    <row r="151" spans="1:5">
      <c r="A151" s="77">
        <v>44811</v>
      </c>
      <c r="B151" s="101" t="s">
        <v>237</v>
      </c>
      <c r="C151" s="119">
        <v>342</v>
      </c>
      <c r="D151" s="79"/>
      <c r="E151" s="84">
        <f t="shared" si="2"/>
        <v>4235.2100000000046</v>
      </c>
    </row>
    <row r="152" spans="1:5">
      <c r="A152" s="77">
        <v>44812</v>
      </c>
      <c r="B152" s="101" t="s">
        <v>243</v>
      </c>
      <c r="C152" s="119"/>
      <c r="D152" s="79">
        <v>150</v>
      </c>
      <c r="E152" s="84">
        <f t="shared" si="2"/>
        <v>4385.2100000000046</v>
      </c>
    </row>
    <row r="153" spans="1:5">
      <c r="A153" s="77">
        <v>44816</v>
      </c>
      <c r="B153" s="120" t="s">
        <v>245</v>
      </c>
      <c r="C153" s="119">
        <v>2256</v>
      </c>
      <c r="D153" s="79"/>
      <c r="E153" s="84">
        <f t="shared" si="2"/>
        <v>2129.2100000000046</v>
      </c>
    </row>
    <row r="154" spans="1:5">
      <c r="A154" s="77">
        <v>44816</v>
      </c>
      <c r="B154" s="120" t="s">
        <v>244</v>
      </c>
      <c r="C154" s="119">
        <v>168</v>
      </c>
      <c r="D154" s="79"/>
      <c r="E154" s="84">
        <f t="shared" si="2"/>
        <v>1961.2100000000046</v>
      </c>
    </row>
    <row r="155" spans="1:5">
      <c r="A155" s="77">
        <v>44816</v>
      </c>
      <c r="B155" s="101" t="s">
        <v>246</v>
      </c>
      <c r="C155" s="119">
        <v>100</v>
      </c>
      <c r="D155" s="79"/>
      <c r="E155" s="84">
        <f t="shared" si="2"/>
        <v>1861.2100000000046</v>
      </c>
    </row>
    <row r="156" spans="1:5">
      <c r="A156" s="77">
        <v>44816</v>
      </c>
      <c r="B156" s="101" t="s">
        <v>247</v>
      </c>
      <c r="C156" s="119">
        <v>100</v>
      </c>
      <c r="D156" s="79"/>
      <c r="E156" s="84">
        <f t="shared" si="2"/>
        <v>1761.2100000000046</v>
      </c>
    </row>
    <row r="157" spans="1:5">
      <c r="A157" s="77">
        <v>44818</v>
      </c>
      <c r="B157" s="120" t="s">
        <v>249</v>
      </c>
      <c r="C157" s="119">
        <v>217.92</v>
      </c>
      <c r="D157" s="79"/>
      <c r="E157" s="84">
        <f t="shared" si="2"/>
        <v>1543.2900000000045</v>
      </c>
    </row>
    <row r="158" spans="1:5">
      <c r="A158" s="77">
        <v>44818</v>
      </c>
      <c r="B158" s="120" t="s">
        <v>248</v>
      </c>
      <c r="C158" s="119">
        <v>78</v>
      </c>
      <c r="D158" s="79"/>
      <c r="E158" s="84">
        <f t="shared" si="2"/>
        <v>1465.2900000000045</v>
      </c>
    </row>
    <row r="159" spans="1:5">
      <c r="A159" s="77"/>
      <c r="B159" s="80"/>
      <c r="C159" s="119"/>
      <c r="D159" s="79"/>
      <c r="E159" s="84">
        <f t="shared" si="2"/>
        <v>1465.2900000000045</v>
      </c>
    </row>
    <row r="160" spans="1:5" ht="18">
      <c r="A160" s="77"/>
      <c r="B160" s="78"/>
      <c r="C160" s="89"/>
      <c r="D160" s="89"/>
      <c r="E160" s="95">
        <f>E159+D160-C160</f>
        <v>1465.2900000000045</v>
      </c>
    </row>
  </sheetData>
  <sheetProtection selectLockedCells="1"/>
  <mergeCells count="2">
    <mergeCell ref="A2:E2"/>
    <mergeCell ref="A5:C5"/>
  </mergeCells>
  <phoneticPr fontId="0" type="noConversion"/>
  <pageMargins left="0.78740157499999996" right="0.78740157499999996" top="0.984251969" bottom="0.984251969" header="0.4921259845" footer="0.492125984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BILAN</vt:lpstr>
      <vt:lpstr>Poste 1 stages</vt:lpstr>
      <vt:lpstr>Poste 2 Activitées et Réunions</vt:lpstr>
      <vt:lpstr>Poste 3 Matériel</vt:lpstr>
      <vt:lpstr>Poste 4 Subventions</vt:lpstr>
      <vt:lpstr>Poste 5 Charges d'exploitation</vt:lpstr>
      <vt:lpstr>Poste 6 Divers</vt:lpstr>
      <vt:lpstr>COMPTE CHEQUES</vt:lpstr>
    </vt:vector>
  </TitlesOfParts>
  <Company>Aurore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 Vrijens</cp:lastModifiedBy>
  <cp:lastPrinted>2021-09-30T19:27:31Z</cp:lastPrinted>
  <dcterms:created xsi:type="dcterms:W3CDTF">2001-02-27T19:39:15Z</dcterms:created>
  <dcterms:modified xsi:type="dcterms:W3CDTF">2022-10-23T07:17:03Z</dcterms:modified>
</cp:coreProperties>
</file>