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2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ctr/ARNAUD/PLONGEE/CTR CORSE/COMPTABILITE/2020-09-15 à 2021-09-14/"/>
    </mc:Choice>
  </mc:AlternateContent>
  <xr:revisionPtr revIDLastSave="0" documentId="13_ncr:1_{67D915E4-1640-6640-AB21-FEBDDB900EA3}" xr6:coauthVersionLast="47" xr6:coauthVersionMax="47" xr10:uidLastSave="{00000000-0000-0000-0000-000000000000}"/>
  <bookViews>
    <workbookView xWindow="0" yWindow="0" windowWidth="28800" windowHeight="18000" tabRatio="947" xr2:uid="{00000000-000D-0000-FFFF-FFFF00000000}"/>
  </bookViews>
  <sheets>
    <sheet name="BILAN" sheetId="9" r:id="rId1"/>
    <sheet name="Poste 1 stages" sheetId="1" r:id="rId2"/>
    <sheet name="Poste 2 Activitées et Réunions" sheetId="11" r:id="rId3"/>
    <sheet name="Poste 3 Matériel" sheetId="12" r:id="rId4"/>
    <sheet name="Poste 4 Subventions" sheetId="13" r:id="rId5"/>
    <sheet name="Poste 5 Charges d'exploitation" sheetId="14" r:id="rId6"/>
    <sheet name="Poste 6 Divers" sheetId="15" r:id="rId7"/>
    <sheet name="COMPTE CHEQUES" sheetId="3" r:id="rId8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77" i="9" l="1"/>
  <c r="F27" i="14"/>
  <c r="F28" i="14" s="1"/>
  <c r="F29" i="14" s="1"/>
  <c r="F30" i="14" s="1"/>
  <c r="F31" i="14" s="1"/>
  <c r="F32" i="14" s="1"/>
  <c r="F33" i="14" s="1"/>
  <c r="F34" i="14" s="1"/>
  <c r="F35" i="14" s="1"/>
  <c r="F36" i="14" s="1"/>
  <c r="F37" i="14" s="1"/>
  <c r="F38" i="14" s="1"/>
  <c r="F39" i="14" s="1"/>
  <c r="F40" i="14" s="1"/>
  <c r="F41" i="14" s="1"/>
  <c r="F42" i="14" s="1"/>
  <c r="F43" i="14" s="1"/>
  <c r="F44" i="14" s="1"/>
  <c r="F45" i="14" s="1"/>
  <c r="F46" i="14" s="1"/>
  <c r="E92" i="3"/>
  <c r="E93" i="3" s="1"/>
  <c r="E94" i="3" s="1"/>
  <c r="E95" i="3" s="1"/>
  <c r="F7" i="11"/>
  <c r="F8" i="11" s="1"/>
  <c r="F9" i="11" s="1"/>
  <c r="F10" i="11" s="1"/>
  <c r="F11" i="11" s="1"/>
  <c r="F12" i="11" s="1"/>
  <c r="F13" i="11" s="1"/>
  <c r="F14" i="11" s="1"/>
  <c r="F15" i="11" s="1"/>
  <c r="F16" i="11" s="1"/>
  <c r="F17" i="11" s="1"/>
  <c r="F18" i="11" s="1"/>
  <c r="F19" i="11" s="1"/>
  <c r="F20" i="11" s="1"/>
  <c r="F21" i="11" s="1"/>
  <c r="F22" i="11" s="1"/>
  <c r="F23" i="11" s="1"/>
  <c r="F24" i="11" s="1"/>
  <c r="F25" i="11" s="1"/>
  <c r="F26" i="11" s="1"/>
  <c r="F27" i="11" s="1"/>
  <c r="F28" i="11" s="1"/>
  <c r="F29" i="11" s="1"/>
  <c r="F30" i="11" s="1"/>
  <c r="F31" i="11" s="1"/>
  <c r="F32" i="11" s="1"/>
  <c r="F33" i="11" s="1"/>
  <c r="F34" i="11" s="1"/>
  <c r="F35" i="11" s="1"/>
  <c r="F36" i="11" s="1"/>
  <c r="F37" i="11" s="1"/>
  <c r="F38" i="11" s="1"/>
  <c r="F39" i="11" s="1"/>
  <c r="F40" i="11" s="1"/>
  <c r="F41" i="11" s="1"/>
  <c r="F42" i="11" s="1"/>
  <c r="F43" i="11" s="1"/>
  <c r="F44" i="11" s="1"/>
  <c r="F45" i="11" s="1"/>
  <c r="F46" i="11" s="1"/>
  <c r="F4" i="13"/>
  <c r="F5" i="13" s="1"/>
  <c r="F6" i="13" s="1"/>
  <c r="F7" i="13" s="1"/>
  <c r="F8" i="13" s="1"/>
  <c r="F9" i="13" s="1"/>
  <c r="F10" i="13" s="1"/>
  <c r="F11" i="13" s="1"/>
  <c r="F12" i="13" s="1"/>
  <c r="F13" i="13" s="1"/>
  <c r="F14" i="13" s="1"/>
  <c r="F15" i="13" s="1"/>
  <c r="F16" i="13" s="1"/>
  <c r="F17" i="13" s="1"/>
  <c r="F18" i="13" s="1"/>
  <c r="F19" i="13" s="1"/>
  <c r="F20" i="13" s="1"/>
  <c r="F21" i="13" s="1"/>
  <c r="F22" i="13" s="1"/>
  <c r="F23" i="13" s="1"/>
  <c r="F24" i="13" s="1"/>
  <c r="F25" i="13" s="1"/>
  <c r="F26" i="13" s="1"/>
  <c r="F27" i="13" s="1"/>
  <c r="F28" i="13" s="1"/>
  <c r="F29" i="13" s="1"/>
  <c r="F30" i="13" s="1"/>
  <c r="F31" i="13" s="1"/>
  <c r="F32" i="13" s="1"/>
  <c r="F33" i="13" s="1"/>
  <c r="F34" i="13" s="1"/>
  <c r="F35" i="13" s="1"/>
  <c r="F36" i="13" s="1"/>
  <c r="F37" i="13" s="1"/>
  <c r="F38" i="13" s="1"/>
  <c r="F39" i="13" s="1"/>
  <c r="F40" i="13" s="1"/>
  <c r="F41" i="13" s="1"/>
  <c r="F42" i="13" s="1"/>
  <c r="F43" i="13" s="1"/>
  <c r="F44" i="13" s="1"/>
  <c r="F45" i="13" s="1"/>
  <c r="F46" i="13" s="1"/>
  <c r="J38" i="9"/>
  <c r="K36" i="9" s="1"/>
  <c r="G6" i="9"/>
  <c r="K6" i="9"/>
  <c r="G20" i="9"/>
  <c r="K20" i="9"/>
  <c r="G28" i="9"/>
  <c r="K28" i="9"/>
  <c r="G36" i="9"/>
  <c r="G46" i="9"/>
  <c r="K46" i="9"/>
  <c r="G70" i="9"/>
  <c r="K70" i="9"/>
  <c r="E47" i="15"/>
  <c r="D47" i="15"/>
  <c r="D48" i="15" s="1"/>
  <c r="F5" i="15"/>
  <c r="F6" i="15"/>
  <c r="F7" i="15" s="1"/>
  <c r="F8" i="15" s="1"/>
  <c r="F9" i="15" s="1"/>
  <c r="F10" i="15" s="1"/>
  <c r="F11" i="15" s="1"/>
  <c r="F12" i="15" s="1"/>
  <c r="F13" i="15" s="1"/>
  <c r="F14" i="15" s="1"/>
  <c r="F15" i="15" s="1"/>
  <c r="F16" i="15" s="1"/>
  <c r="F17" i="15" s="1"/>
  <c r="F18" i="15" s="1"/>
  <c r="F19" i="15" s="1"/>
  <c r="F20" i="15" s="1"/>
  <c r="F21" i="15" s="1"/>
  <c r="F22" i="15" s="1"/>
  <c r="F23" i="15" s="1"/>
  <c r="F24" i="15" s="1"/>
  <c r="F25" i="15" s="1"/>
  <c r="F26" i="15" s="1"/>
  <c r="F27" i="15" s="1"/>
  <c r="F28" i="15" s="1"/>
  <c r="F29" i="15" s="1"/>
  <c r="F30" i="15" s="1"/>
  <c r="F31" i="15" s="1"/>
  <c r="F32" i="15" s="1"/>
  <c r="F33" i="15" s="1"/>
  <c r="F34" i="15" s="1"/>
  <c r="F35" i="15" s="1"/>
  <c r="F36" i="15" s="1"/>
  <c r="F37" i="15" s="1"/>
  <c r="F38" i="15" s="1"/>
  <c r="F39" i="15" s="1"/>
  <c r="F40" i="15" s="1"/>
  <c r="F41" i="15" s="1"/>
  <c r="F42" i="15" s="1"/>
  <c r="F43" i="15" s="1"/>
  <c r="F44" i="15" s="1"/>
  <c r="F45" i="15" s="1"/>
  <c r="F46" i="15" s="1"/>
  <c r="E47" i="14"/>
  <c r="D47" i="14"/>
  <c r="F5" i="14"/>
  <c r="F6" i="14" s="1"/>
  <c r="F7" i="14" s="1"/>
  <c r="F8" i="14" s="1"/>
  <c r="F9" i="14" s="1"/>
  <c r="F10" i="14" s="1"/>
  <c r="F11" i="14" s="1"/>
  <c r="F12" i="14" s="1"/>
  <c r="F13" i="14" s="1"/>
  <c r="F14" i="14" s="1"/>
  <c r="F15" i="14" s="1"/>
  <c r="F16" i="14" s="1"/>
  <c r="F17" i="14" s="1"/>
  <c r="F18" i="14" s="1"/>
  <c r="F19" i="14" s="1"/>
  <c r="F20" i="14" s="1"/>
  <c r="F21" i="14" s="1"/>
  <c r="F22" i="14" s="1"/>
  <c r="F23" i="14" s="1"/>
  <c r="F24" i="14" s="1"/>
  <c r="F25" i="14" s="1"/>
  <c r="F26" i="14" s="1"/>
  <c r="E47" i="13"/>
  <c r="D47" i="13"/>
  <c r="D48" i="13"/>
  <c r="E47" i="12"/>
  <c r="D48" i="12"/>
  <c r="D47" i="12"/>
  <c r="F5" i="12"/>
  <c r="F6" i="12"/>
  <c r="F7" i="12"/>
  <c r="F8" i="12"/>
  <c r="F9" i="12"/>
  <c r="F10" i="12"/>
  <c r="F11" i="12"/>
  <c r="F12" i="12"/>
  <c r="F13" i="12"/>
  <c r="F14" i="12"/>
  <c r="F15" i="12"/>
  <c r="F16" i="12"/>
  <c r="F17" i="12"/>
  <c r="F18" i="12"/>
  <c r="F19" i="12"/>
  <c r="F20" i="12"/>
  <c r="F21" i="12"/>
  <c r="F22" i="12"/>
  <c r="F23" i="12"/>
  <c r="F24" i="12"/>
  <c r="F25" i="12"/>
  <c r="F26" i="12"/>
  <c r="F27" i="12"/>
  <c r="F28" i="12"/>
  <c r="F29" i="12"/>
  <c r="F30" i="12"/>
  <c r="F31" i="12"/>
  <c r="F32" i="12"/>
  <c r="F33" i="12"/>
  <c r="F34" i="12"/>
  <c r="F35" i="12"/>
  <c r="F36" i="12"/>
  <c r="F37" i="12"/>
  <c r="F38" i="12"/>
  <c r="F39" i="12"/>
  <c r="F40" i="12"/>
  <c r="F41" i="12"/>
  <c r="F42" i="12"/>
  <c r="F43" i="12"/>
  <c r="F44" i="12"/>
  <c r="F45" i="12"/>
  <c r="F46" i="12"/>
  <c r="E47" i="11"/>
  <c r="D47" i="11"/>
  <c r="D48" i="11" s="1"/>
  <c r="F5" i="11"/>
  <c r="F6" i="11"/>
  <c r="E47" i="1"/>
  <c r="D47" i="1"/>
  <c r="E6" i="3"/>
  <c r="E7" i="3" s="1"/>
  <c r="E8" i="3" s="1"/>
  <c r="E9" i="3" s="1"/>
  <c r="E10" i="3" s="1"/>
  <c r="E11" i="3" s="1"/>
  <c r="E12" i="3" s="1"/>
  <c r="E13" i="3" s="1"/>
  <c r="E14" i="3" s="1"/>
  <c r="E15" i="3" s="1"/>
  <c r="E16" i="3" s="1"/>
  <c r="E17" i="3" s="1"/>
  <c r="E18" i="3" s="1"/>
  <c r="E19" i="3" s="1"/>
  <c r="E20" i="3" s="1"/>
  <c r="E21" i="3" s="1"/>
  <c r="E22" i="3" s="1"/>
  <c r="E23" i="3" s="1"/>
  <c r="E24" i="3" s="1"/>
  <c r="E25" i="3" s="1"/>
  <c r="E26" i="3" s="1"/>
  <c r="E27" i="3" s="1"/>
  <c r="E28" i="3" s="1"/>
  <c r="E29" i="3" s="1"/>
  <c r="E30" i="3" s="1"/>
  <c r="E31" i="3" s="1"/>
  <c r="E32" i="3" s="1"/>
  <c r="E33" i="3" s="1"/>
  <c r="E34" i="3" s="1"/>
  <c r="E35" i="3" s="1"/>
  <c r="E36" i="3" s="1"/>
  <c r="E37" i="3" s="1"/>
  <c r="E38" i="3" s="1"/>
  <c r="E39" i="3" s="1"/>
  <c r="E40" i="3" s="1"/>
  <c r="E41" i="3" s="1"/>
  <c r="E42" i="3" s="1"/>
  <c r="E43" i="3" s="1"/>
  <c r="E44" i="3" s="1"/>
  <c r="E45" i="3" s="1"/>
  <c r="E46" i="3" s="1"/>
  <c r="E47" i="3" s="1"/>
  <c r="E48" i="3" s="1"/>
  <c r="E49" i="3" s="1"/>
  <c r="E50" i="3" s="1"/>
  <c r="E51" i="3" s="1"/>
  <c r="E52" i="3" s="1"/>
  <c r="E53" i="3" s="1"/>
  <c r="E54" i="3" s="1"/>
  <c r="E55" i="3" s="1"/>
  <c r="E56" i="3" s="1"/>
  <c r="E57" i="3" s="1"/>
  <c r="E58" i="3" s="1"/>
  <c r="E59" i="3" s="1"/>
  <c r="E60" i="3" s="1"/>
  <c r="E61" i="3" s="1"/>
  <c r="E62" i="3" s="1"/>
  <c r="E63" i="3" s="1"/>
  <c r="E64" i="3" s="1"/>
  <c r="E65" i="3" s="1"/>
  <c r="E66" i="3" s="1"/>
  <c r="E67" i="3" s="1"/>
  <c r="E68" i="3" s="1"/>
  <c r="E69" i="3" s="1"/>
  <c r="E70" i="3" s="1"/>
  <c r="E71" i="3" s="1"/>
  <c r="E72" i="3" s="1"/>
  <c r="E73" i="3" s="1"/>
  <c r="E74" i="3" s="1"/>
  <c r="E75" i="3" s="1"/>
  <c r="E76" i="3" s="1"/>
  <c r="E77" i="3" s="1"/>
  <c r="E78" i="3" s="1"/>
  <c r="E79" i="3" s="1"/>
  <c r="E80" i="3" s="1"/>
  <c r="E81" i="3" s="1"/>
  <c r="E82" i="3" s="1"/>
  <c r="E83" i="3" s="1"/>
  <c r="E84" i="3" s="1"/>
  <c r="E85" i="3" s="1"/>
  <c r="E86" i="3" s="1"/>
  <c r="E87" i="3" s="1"/>
  <c r="E88" i="3" s="1"/>
  <c r="E89" i="3" s="1"/>
  <c r="E90" i="3" s="1"/>
  <c r="E91" i="3" s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 s="1"/>
  <c r="F44" i="1" s="1"/>
  <c r="F45" i="1" s="1"/>
  <c r="F46" i="1" s="1"/>
  <c r="K77" i="9" l="1"/>
  <c r="D48" i="14"/>
  <c r="F80" i="9"/>
  <c r="F79" i="9"/>
  <c r="D48" i="1"/>
  <c r="F81" i="9" l="1"/>
  <c r="F83" i="9"/>
</calcChain>
</file>

<file path=xl/sharedStrings.xml><?xml version="1.0" encoding="utf-8"?>
<sst xmlns="http://schemas.openxmlformats.org/spreadsheetml/2006/main" count="331" uniqueCount="185">
  <si>
    <t>Poste 1  Stages</t>
  </si>
  <si>
    <t>Date</t>
  </si>
  <si>
    <t>Nature mouvement</t>
  </si>
  <si>
    <t>Crédit</t>
  </si>
  <si>
    <t>Total</t>
  </si>
  <si>
    <t>Débit</t>
  </si>
  <si>
    <t>Poste 2 Activitées et Réunions</t>
  </si>
  <si>
    <t>DATE</t>
  </si>
  <si>
    <t>NATURE</t>
  </si>
  <si>
    <t>DEBIT</t>
  </si>
  <si>
    <t>CREDIT</t>
  </si>
  <si>
    <t>TOTAL</t>
  </si>
  <si>
    <t>Poste 1</t>
  </si>
  <si>
    <t>Dépenses</t>
  </si>
  <si>
    <t>Recettes</t>
  </si>
  <si>
    <t>STAGES</t>
  </si>
  <si>
    <t>Poste 2</t>
  </si>
  <si>
    <t>ACTIVITES ET REUNIONS</t>
  </si>
  <si>
    <t>Poste 3</t>
  </si>
  <si>
    <t>MATERIELS</t>
  </si>
  <si>
    <t>Poste 4</t>
  </si>
  <si>
    <t>SUBVENTIONS</t>
  </si>
  <si>
    <t>Poste 5</t>
  </si>
  <si>
    <t>Poste 6</t>
  </si>
  <si>
    <t>Charges d'exploitation</t>
  </si>
  <si>
    <t>Achat fournitures fédérales</t>
  </si>
  <si>
    <t>Achat cartes CMAS/FEDE/NITROX</t>
  </si>
  <si>
    <t>Petit équipement</t>
  </si>
  <si>
    <t>Location véhicule</t>
  </si>
  <si>
    <t>Loyers</t>
  </si>
  <si>
    <t>Charges locative</t>
  </si>
  <si>
    <t>Entretien &amp; réparations véhicule-moteur, bateau</t>
  </si>
  <si>
    <t>Entretien matériel</t>
  </si>
  <si>
    <t xml:space="preserve">Assurances </t>
  </si>
  <si>
    <t>Documentation</t>
  </si>
  <si>
    <t>Salons-foires et expositions</t>
  </si>
  <si>
    <t>Déplacements</t>
  </si>
  <si>
    <t>Réceptions &amp; frais de représentation</t>
  </si>
  <si>
    <t>Frais d'affranchissement</t>
  </si>
  <si>
    <t>Frais bancaires</t>
  </si>
  <si>
    <t>Cadeaux</t>
  </si>
  <si>
    <t>Réunions commission</t>
  </si>
  <si>
    <t>Total dépenses</t>
  </si>
  <si>
    <t>Total recettes</t>
  </si>
  <si>
    <t>Pôt de réunion</t>
  </si>
  <si>
    <t>COMPTE RESULTAT</t>
  </si>
  <si>
    <t>Nourriture Hébergement</t>
  </si>
  <si>
    <t>et doit figurer comme tel sur le compte cheque et sur le poste subventions en 1° ligne)</t>
  </si>
  <si>
    <t>Poste 6 Divers</t>
  </si>
  <si>
    <t>Divers</t>
  </si>
  <si>
    <t>N° Cheque/Virement</t>
  </si>
  <si>
    <t>Total Poste 1</t>
  </si>
  <si>
    <t>Total Débit et Crédit</t>
  </si>
  <si>
    <t>Total Poste 2</t>
  </si>
  <si>
    <t>Poste 3  Matériel</t>
  </si>
  <si>
    <t>Total Poste 3</t>
  </si>
  <si>
    <t>Poste 4 Subventions</t>
  </si>
  <si>
    <t>Total Poste 4</t>
  </si>
  <si>
    <t>Total Poste 5</t>
  </si>
  <si>
    <t>Poste 5 Charges d'exploitation</t>
  </si>
  <si>
    <t>Total Poste 6</t>
  </si>
  <si>
    <t>Montant</t>
  </si>
  <si>
    <t>Solde bancaire 31/12 année Précédent a renseigner dans l'onglet "compte cheque"</t>
  </si>
  <si>
    <t>REPORT 14/9/2020  = 1° partie subvention de l'année et doit figurer au poste subventions</t>
  </si>
  <si>
    <t>Solde bancaire au 15/9/2020 a renseigner sur l'onglet "compte cheque"</t>
  </si>
  <si>
    <t>Comission Technique Régionale</t>
  </si>
  <si>
    <t>2020-2021</t>
  </si>
  <si>
    <t>Recettes diverses 2020-20201</t>
  </si>
  <si>
    <t>Dépenses diverses 2020-2021</t>
  </si>
  <si>
    <t>Bilan de l'activité au 15/9/2021</t>
  </si>
  <si>
    <t xml:space="preserve">Solde bancaire 15/9/2021 = avoir pour exercice suivant: </t>
  </si>
  <si>
    <t xml:space="preserve">(Le solde bancaire au 15/09 est considéré comme 1° apport de la subvetion de l'année suivante </t>
  </si>
  <si>
    <t>COMPTES SG  2020-2021</t>
  </si>
  <si>
    <t>009.003 - MF1 INCANTU (x9)</t>
  </si>
  <si>
    <t>CB - AIR CORSICA - Vol MRSL-AJA CTN 09-2020</t>
  </si>
  <si>
    <t>VIR - CRC - F200935 Achat cartes 09-2020 (x8)</t>
  </si>
  <si>
    <t>CB - HOTEL GOLDEN TULIP (AGN octobre 2020)</t>
  </si>
  <si>
    <t>CB - ESSO Porte de la Drôme (AGN octobre 2020)</t>
  </si>
  <si>
    <t>CB - BRASSERIE LES QUAIS (AGN octobre 2020)</t>
  </si>
  <si>
    <t>CB - TOTAL RELAIS BOLMON</t>
  </si>
  <si>
    <t>CB - AUTOGRILLE AVIGNON (AGN octobre 2020)</t>
  </si>
  <si>
    <t>CB - TOTAL RELAIS BOLMON (AGN octobre 2020)</t>
  </si>
  <si>
    <t>CB - PEAGE ASF VALENCE (AGN octobre 2020)</t>
  </si>
  <si>
    <t>CB - PEAGE ASF LANCON (AGN octobre 2020)</t>
  </si>
  <si>
    <t>CB - PEAGE AREA AIX (AGN octobre 2020)</t>
  </si>
  <si>
    <t>CB - PEAGE AREA CHATUZANGE (AGN octobre 2020)</t>
  </si>
  <si>
    <t>VIR - R. FANI - TIV EPIC Octobre 2020</t>
  </si>
  <si>
    <t>010.001 - MF1 ISULA (x12)</t>
  </si>
  <si>
    <t>VIR - SG - Remboursement frais administratifs (09/20)</t>
  </si>
  <si>
    <t>010.002 - MF1 EPIC (x4)</t>
  </si>
  <si>
    <t>010.003 - GP-N4 E RAGNOLE (x5)</t>
  </si>
  <si>
    <t>VIR - JPV - Remboursement frais mobilité</t>
  </si>
  <si>
    <t>VIR - CORSICA SUB - TIV M. VIAL - Octobre 2020</t>
  </si>
  <si>
    <t>VIR - EPIC - TIV R. FANI - Octobre 2020</t>
  </si>
  <si>
    <t>VIR - CRC - F200975 Achat cartes fin 09-2020 (x6)</t>
  </si>
  <si>
    <t>010.005 - GP-N4 INCANTU (x6)</t>
  </si>
  <si>
    <t>VIR - JPV - Remboursement frais mobilité IR</t>
  </si>
  <si>
    <t>VIR - CRC - F201082 Achat fournitures</t>
  </si>
  <si>
    <t>VIR E RAGNOLE - 010.003 - GP-N4 (x5)</t>
  </si>
  <si>
    <t>VIR EPIC - 010.002 - MF1 (x4)</t>
  </si>
  <si>
    <t>VIR INCANTU - 010.005 - GP-N4 (x6)</t>
  </si>
  <si>
    <t>VIR EPIC - 010.007 - TIV (x4)</t>
  </si>
  <si>
    <t>010.007 - EPIC TIV (x4)</t>
  </si>
  <si>
    <t>CB - STICKERAPP - Stickers structures agréées</t>
  </si>
  <si>
    <t>CB - DESIGN'PARTNER - Polos instructeurs</t>
  </si>
  <si>
    <t>VIR - CRC - F2010130 Achat cartes 10-2020 (x28)</t>
  </si>
  <si>
    <t>VIR - AIR CORSICA - Rbt vol AJA-MARSL</t>
  </si>
  <si>
    <t>VIR - CASTILLE - 010.004 - GP-N4 (x4)</t>
  </si>
  <si>
    <t>VIR - AIR CORSICA - Rbt vol MRSL-AJA CTN 09-2020</t>
  </si>
  <si>
    <t>CHQ - FONGARO - Eq. ANTEOR (x1)</t>
  </si>
  <si>
    <t>CHQ - ZARAGOZA A - Rbt vol AGN mars 2020 utilisé pour Niolon</t>
  </si>
  <si>
    <t>CHQ - ZARAGOZA A - Rbt frais AGN Aix-Les-Bains Oct 2020</t>
  </si>
  <si>
    <t>VIR -CRC - F201129 Achat cartes 11-2020 (x8)</t>
  </si>
  <si>
    <t>Au 14/09/2021</t>
  </si>
  <si>
    <t>CB - AIR CORSICA - Vol AJA-MRSL AGN 03-2021</t>
  </si>
  <si>
    <t>CB - HELLO ASSO - Dîners AGN 03-2021</t>
  </si>
  <si>
    <t>CB - ISTOCK - Achat photos CTR</t>
  </si>
  <si>
    <t>PRLVT - ACROBAT PLUS abonnement</t>
  </si>
  <si>
    <t>CHQ - CSLG - Recyclage TIV 31/01/21 (x8)</t>
  </si>
  <si>
    <t>CHQ - CSLG - Recyclage TIV 07/03/21 (x8)</t>
  </si>
  <si>
    <t>VIR - AIR CORSICA + HERTZ - Rbt vol AGN LYON</t>
  </si>
  <si>
    <t>VIR - HELLOASSO - Rbt repas AGN LYON</t>
  </si>
  <si>
    <t>VIR - AIR CORSICA HERTZ - Rbt vol AGN LYON</t>
  </si>
  <si>
    <t>CHQ - CSLG recyclage TIV 31/01/2021</t>
  </si>
  <si>
    <t>PRLVT - SG cotisation annuelle CB</t>
  </si>
  <si>
    <t>CB - LA TERRASSE DU PORT - Repas jury MF1</t>
  </si>
  <si>
    <t>CHQ - CSLG recyclage TIV 07/03/2021</t>
  </si>
  <si>
    <t>CHQ - NCB - Formation TIV 25/04/21 (x4 + 1 recycl)</t>
  </si>
  <si>
    <t>CHQ - NCB initial TIV + recycl du 25/04/2021</t>
  </si>
  <si>
    <t>VIR - CSJC - Formation TIV DELSAUX 04/04/21</t>
  </si>
  <si>
    <t>VIR - CRC - F210601 Achat fournitures mars 2021</t>
  </si>
  <si>
    <t>VIR - CRC - F210540 Achat cartes 05-2021 (x17)</t>
  </si>
  <si>
    <t>RETRAIT CB - PINEA - Hébergement N4 EPIC</t>
  </si>
  <si>
    <t>21.06.006 - NCB INITIATEUR (x5)</t>
  </si>
  <si>
    <t>VIR - A LUCERNA - 21.06.002 GP-N4 (x5)</t>
  </si>
  <si>
    <t>VIR -EPIC 21.06.003 GP-N4 (x7)</t>
  </si>
  <si>
    <t>VIR - E RAGNOLE - 21.06.007 GP-N4 (x6)</t>
  </si>
  <si>
    <t>CHQ - ODYSSEE - 21.05.001 MF1 (x4)</t>
  </si>
  <si>
    <t>CHQ - ODYSSEE - 21.05.002 GP-N4 (x4)</t>
  </si>
  <si>
    <t>21.06.008 - ATA INITIATEUR (x2)</t>
  </si>
  <si>
    <t>CHQ - PRACA - Formation TIV 04/04/21</t>
  </si>
  <si>
    <t>CHQ - DAUPHINS VALINCO - Formation TIV 04/04/22</t>
  </si>
  <si>
    <t>CHQ - MARTOS - Réactivation TIV 04/04/21</t>
  </si>
  <si>
    <t>CHQ - FABRE &amp; ROPERS - Réactivation TIV 04/04/22</t>
  </si>
  <si>
    <t>CHQ - BEAUSOLEIL - Formation TIV 04/04/21</t>
  </si>
  <si>
    <t>CHQ - COSMA - Formation TIV 04/04/21</t>
  </si>
  <si>
    <t>CHQ - CLERCIN - Formation TIV 04/04/21</t>
  </si>
  <si>
    <t>CHQ - MESSIE - Formation TIV 04/04/21</t>
  </si>
  <si>
    <t>CHQ - PARRINELLO - Formation TIV 04/04/21</t>
  </si>
  <si>
    <t>VIR - CRC - F210650 Achat cartes 06-2021 (x32)</t>
  </si>
  <si>
    <t>VIR - PoVo PLONGEE - 21.06.005 GP-N4 (x5)</t>
  </si>
  <si>
    <t>VIR - EPIC Remboursement frais IRS GOMBAULT</t>
  </si>
  <si>
    <t>CHQ - SOUDIN F - Cartes TSI (x2) + 1 carte ???</t>
  </si>
  <si>
    <t>PRLVT - SG frais de dossier administratif</t>
  </si>
  <si>
    <t>VIR - ISULA 21.06.001 - 21.06.004</t>
  </si>
  <si>
    <t>VIR - ISULA Remboursement trop perçu 21.06.001 et 04</t>
  </si>
  <si>
    <t>VIR - CRC - F210756 Achat cartes 07-2021 (x2)</t>
  </si>
  <si>
    <t>VIR - E RAGNOLE - 21.07.001 GP-N4 (x1) MF1 (x2)</t>
  </si>
  <si>
    <t>CB - Restaurant MF1 TAVERNA (ORIZONTE)</t>
  </si>
  <si>
    <t>CB - A NUCIOLA - Hébergement MF1 TAVERNA</t>
  </si>
  <si>
    <t>CB - AIR CORSICA Vol A/R CTN septembre 2021</t>
  </si>
  <si>
    <t>VIR - CVL - 21.08.001 - MF1 (x7)</t>
  </si>
  <si>
    <t>VIR - E RAGNOLE 21.08.002 et 003 N4 (x3) MF1 (x10)</t>
  </si>
  <si>
    <t>21.09.001 - EPIC INITIATEUR (x2)</t>
  </si>
  <si>
    <t>VIR - CRC - F210860 Achat cartes 08-2021 (x15)</t>
  </si>
  <si>
    <t>CB - Taxi HERNANDEZ (MARSEILLE)</t>
  </si>
  <si>
    <t>VIR - KANUMERA - Sweat Collège IR</t>
  </si>
  <si>
    <t>VIR - A LUCERNA 21.09.002 - INCANTU MF1 (x3)</t>
  </si>
  <si>
    <t>CHQ - 21.06.006 - NCB INITIATEUR (x5)</t>
  </si>
  <si>
    <t>CHQ - 21.06.008 - ATA INITIATEUR (x2)</t>
  </si>
  <si>
    <t>Non réglé</t>
  </si>
  <si>
    <t>Droits d'examens CTR</t>
  </si>
  <si>
    <t>TIV (formations initiales, recyclages)</t>
  </si>
  <si>
    <t>Remboursement vol A/R Ajaccio-Marseille - Septembre 2020</t>
  </si>
  <si>
    <t>AGN AIX LES BAINS - Octobre 2020</t>
  </si>
  <si>
    <t>Remboursement frais AGN AIX LES BAIN - Octobre 2020</t>
  </si>
  <si>
    <t>AGN LYON - Mars 2021</t>
  </si>
  <si>
    <t>Remboursement frais AGN LYON - Mars 2021</t>
  </si>
  <si>
    <t>Réunion CTN MARSEILLE - Septembre 2021</t>
  </si>
  <si>
    <t>Réunion CTN MARSEILLE - Septembre 2020</t>
  </si>
  <si>
    <t>Déjeuner jury MF1 (CVL) - Août 2021</t>
  </si>
  <si>
    <t>Remboursement frais bancaires 09/2020 (non justifiés)</t>
  </si>
  <si>
    <t>Fournitures administratives / abonnements</t>
  </si>
  <si>
    <t>Achat fournitures Collège des Instructeurs (polo 2020)</t>
  </si>
  <si>
    <t>Achat fournitures Collège des Instructeurs (sweats 2021)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</si>
</sst>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[$€-1]"/>
    <numFmt numFmtId="165" formatCode="#,##0.00\ &quot;€&quot;"/>
  </numFmts>
  <fonts count="29">
    <font>
      <sz val="10"/>
      <name val="Arial"/>
    </font>
    <font>
      <b/>
      <sz val="14"/>
      <name val="Arial"/>
      <family val="2"/>
    </font>
    <font>
      <b/>
      <sz val="16"/>
      <name val="Arial"/>
      <family val="2"/>
    </font>
    <font>
      <b/>
      <sz val="18"/>
      <name val="Arial"/>
      <family val="2"/>
    </font>
    <font>
      <b/>
      <sz val="10"/>
      <name val="Arial"/>
      <family val="2"/>
    </font>
    <font>
      <b/>
      <sz val="26"/>
      <name val="Arial"/>
      <family val="2"/>
    </font>
    <font>
      <b/>
      <sz val="12"/>
      <name val="Arial"/>
      <family val="2"/>
    </font>
    <font>
      <b/>
      <sz val="24"/>
      <name val="Fredfont"/>
    </font>
    <font>
      <b/>
      <sz val="22"/>
      <name val="Times New Roman"/>
      <family val="1"/>
    </font>
    <font>
      <sz val="26"/>
      <name val="Arial"/>
      <family val="2"/>
    </font>
    <font>
      <sz val="14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i/>
      <sz val="8"/>
      <name val="Arial"/>
      <family val="2"/>
    </font>
    <font>
      <i/>
      <sz val="10"/>
      <name val="Arial"/>
      <family val="2"/>
    </font>
    <font>
      <b/>
      <sz val="8"/>
      <name val="Arial"/>
      <family val="2"/>
    </font>
    <font>
      <i/>
      <sz val="8"/>
      <color indexed="8"/>
      <name val="Arial"/>
      <family val="2"/>
    </font>
    <font>
      <b/>
      <sz val="10"/>
      <color indexed="8"/>
      <name val="Arial"/>
      <family val="2"/>
    </font>
    <font>
      <sz val="8"/>
      <name val="Arial"/>
      <family val="2"/>
    </font>
    <font>
      <b/>
      <sz val="12"/>
      <color indexed="10"/>
      <name val="Arial"/>
      <family val="2"/>
    </font>
    <font>
      <b/>
      <sz val="12"/>
      <color indexed="57"/>
      <name val="Arial"/>
      <family val="2"/>
    </font>
    <font>
      <sz val="10"/>
      <color indexed="57"/>
      <name val="Arial"/>
      <family val="2"/>
    </font>
    <font>
      <sz val="10"/>
      <color indexed="10"/>
      <name val="Arial"/>
      <family val="2"/>
    </font>
    <font>
      <sz val="12"/>
      <name val="Arial"/>
      <family val="2"/>
    </font>
    <font>
      <sz val="10"/>
      <color rgb="FFFF0000"/>
      <name val="Arial"/>
      <family val="2"/>
    </font>
    <font>
      <sz val="8"/>
      <color rgb="FFFF0000"/>
      <name val="Arial"/>
      <family val="2"/>
    </font>
    <font>
      <sz val="6"/>
      <color rgb="FFFF0000"/>
      <name val="Arial"/>
      <family val="2"/>
    </font>
    <font>
      <b/>
      <sz val="14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9"/>
      </patternFill>
    </fill>
    <fill>
      <patternFill patternType="solid">
        <fgColor indexed="2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0">
    <xf numFmtId="0" fontId="0" fillId="0" borderId="0" xfId="0"/>
    <xf numFmtId="4" fontId="13" fillId="2" borderId="1" xfId="0" applyNumberFormat="1" applyFont="1" applyFill="1" applyBorder="1" applyProtection="1"/>
    <xf numFmtId="4" fontId="0" fillId="2" borderId="2" xfId="0" applyNumberFormat="1" applyFill="1" applyBorder="1" applyProtection="1"/>
    <xf numFmtId="3" fontId="0" fillId="2" borderId="2" xfId="0" applyNumberFormat="1" applyFill="1" applyBorder="1" applyProtection="1"/>
    <xf numFmtId="4" fontId="0" fillId="2" borderId="3" xfId="0" applyNumberFormat="1" applyFill="1" applyBorder="1" applyAlignment="1" applyProtection="1">
      <alignment horizontal="right"/>
    </xf>
    <xf numFmtId="4" fontId="12" fillId="2" borderId="4" xfId="0" applyNumberFormat="1" applyFont="1" applyFill="1" applyBorder="1" applyAlignment="1" applyProtection="1">
      <alignment horizontal="center"/>
    </xf>
    <xf numFmtId="4" fontId="0" fillId="2" borderId="1" xfId="0" applyNumberFormat="1" applyFill="1" applyBorder="1" applyProtection="1"/>
    <xf numFmtId="4" fontId="0" fillId="2" borderId="2" xfId="0" applyNumberFormat="1" applyFill="1" applyBorder="1" applyAlignment="1" applyProtection="1">
      <alignment horizontal="right"/>
    </xf>
    <xf numFmtId="4" fontId="0" fillId="2" borderId="5" xfId="0" applyNumberFormat="1" applyFill="1" applyBorder="1" applyProtection="1"/>
    <xf numFmtId="4" fontId="14" fillId="2" borderId="5" xfId="0" applyNumberFormat="1" applyFont="1" applyFill="1" applyBorder="1" applyProtection="1"/>
    <xf numFmtId="3" fontId="14" fillId="2" borderId="5" xfId="0" applyNumberFormat="1" applyFont="1" applyFill="1" applyBorder="1" applyProtection="1"/>
    <xf numFmtId="4" fontId="0" fillId="2" borderId="6" xfId="0" applyNumberFormat="1" applyFill="1" applyBorder="1" applyAlignment="1" applyProtection="1">
      <alignment horizontal="right"/>
    </xf>
    <xf numFmtId="165" fontId="4" fillId="2" borderId="7" xfId="0" applyNumberFormat="1" applyFont="1" applyFill="1" applyBorder="1" applyAlignment="1" applyProtection="1">
      <alignment horizontal="center"/>
    </xf>
    <xf numFmtId="4" fontId="14" fillId="2" borderId="8" xfId="0" applyNumberFormat="1" applyFont="1" applyFill="1" applyBorder="1" applyAlignment="1" applyProtection="1">
      <alignment horizontal="right"/>
    </xf>
    <xf numFmtId="3" fontId="14" fillId="2" borderId="5" xfId="0" applyNumberFormat="1" applyFont="1" applyFill="1" applyBorder="1" applyAlignment="1" applyProtection="1">
      <alignment horizontal="left"/>
    </xf>
    <xf numFmtId="4" fontId="0" fillId="2" borderId="5" xfId="0" applyNumberFormat="1" applyFill="1" applyBorder="1" applyAlignment="1" applyProtection="1">
      <alignment horizontal="right"/>
    </xf>
    <xf numFmtId="0" fontId="0" fillId="0" borderId="0" xfId="0" applyProtection="1">
      <protection locked="0"/>
    </xf>
    <xf numFmtId="4" fontId="0" fillId="0" borderId="0" xfId="0" applyNumberFormat="1" applyBorder="1" applyProtection="1">
      <protection locked="0"/>
    </xf>
    <xf numFmtId="3" fontId="0" fillId="0" borderId="0" xfId="0" applyNumberFormat="1" applyBorder="1" applyProtection="1">
      <protection locked="0"/>
    </xf>
    <xf numFmtId="4" fontId="0" fillId="0" borderId="0" xfId="0" applyNumberFormat="1" applyBorder="1" applyAlignment="1" applyProtection="1">
      <alignment horizontal="right"/>
      <protection locked="0"/>
    </xf>
    <xf numFmtId="4" fontId="11" fillId="0" borderId="0" xfId="0" applyNumberFormat="1" applyFont="1" applyFill="1" applyBorder="1" applyAlignment="1" applyProtection="1">
      <alignment horizontal="right"/>
      <protection locked="0"/>
    </xf>
    <xf numFmtId="4" fontId="12" fillId="0" borderId="0" xfId="0" applyNumberFormat="1" applyFont="1" applyBorder="1" applyAlignment="1" applyProtection="1">
      <alignment horizontal="center"/>
      <protection locked="0"/>
    </xf>
    <xf numFmtId="164" fontId="11" fillId="0" borderId="9" xfId="0" applyNumberFormat="1" applyFont="1" applyFill="1" applyBorder="1" applyAlignment="1" applyProtection="1">
      <alignment horizontal="right"/>
      <protection locked="0"/>
    </xf>
    <xf numFmtId="165" fontId="11" fillId="0" borderId="9" xfId="0" applyNumberFormat="1" applyFont="1" applyFill="1" applyBorder="1" applyAlignment="1" applyProtection="1">
      <alignment horizontal="right"/>
      <protection locked="0"/>
    </xf>
    <xf numFmtId="165" fontId="11" fillId="0" borderId="9" xfId="0" applyNumberFormat="1" applyFont="1" applyBorder="1" applyAlignment="1" applyProtection="1">
      <alignment horizontal="right"/>
      <protection locked="0"/>
    </xf>
    <xf numFmtId="165" fontId="11" fillId="0" borderId="10" xfId="0" applyNumberFormat="1" applyFont="1" applyFill="1" applyBorder="1" applyAlignment="1" applyProtection="1">
      <alignment horizontal="right"/>
      <protection locked="0"/>
    </xf>
    <xf numFmtId="165" fontId="19" fillId="0" borderId="9" xfId="0" applyNumberFormat="1" applyFont="1" applyFill="1" applyBorder="1" applyAlignment="1" applyProtection="1">
      <alignment horizontal="right"/>
      <protection locked="0"/>
    </xf>
    <xf numFmtId="165" fontId="11" fillId="0" borderId="9" xfId="0" applyNumberFormat="1" applyFont="1" applyBorder="1" applyProtection="1">
      <protection locked="0"/>
    </xf>
    <xf numFmtId="165" fontId="11" fillId="0" borderId="11" xfId="0" applyNumberFormat="1" applyFont="1" applyBorder="1" applyAlignment="1" applyProtection="1">
      <alignment horizontal="right"/>
      <protection locked="0"/>
    </xf>
    <xf numFmtId="4" fontId="0" fillId="0" borderId="0" xfId="0" applyNumberFormat="1" applyProtection="1">
      <protection locked="0"/>
    </xf>
    <xf numFmtId="3" fontId="0" fillId="0" borderId="0" xfId="0" applyNumberFormat="1" applyProtection="1">
      <protection locked="0"/>
    </xf>
    <xf numFmtId="4" fontId="4" fillId="0" borderId="0" xfId="0" applyNumberFormat="1" applyFont="1" applyBorder="1" applyAlignment="1" applyProtection="1">
      <alignment horizontal="center"/>
      <protection locked="0"/>
    </xf>
    <xf numFmtId="0" fontId="0" fillId="0" borderId="0" xfId="0" applyProtection="1"/>
    <xf numFmtId="4" fontId="0" fillId="0" borderId="0" xfId="0" applyNumberFormat="1" applyBorder="1" applyProtection="1"/>
    <xf numFmtId="3" fontId="0" fillId="0" borderId="0" xfId="0" applyNumberFormat="1" applyBorder="1" applyProtection="1"/>
    <xf numFmtId="4" fontId="0" fillId="0" borderId="0" xfId="0" applyNumberFormat="1" applyBorder="1" applyAlignment="1" applyProtection="1">
      <alignment horizontal="right"/>
    </xf>
    <xf numFmtId="4" fontId="0" fillId="3" borderId="12" xfId="0" applyNumberFormat="1" applyFill="1" applyBorder="1" applyProtection="1"/>
    <xf numFmtId="4" fontId="0" fillId="3" borderId="13" xfId="0" applyNumberFormat="1" applyFill="1" applyBorder="1" applyProtection="1"/>
    <xf numFmtId="3" fontId="0" fillId="3" borderId="13" xfId="0" applyNumberFormat="1" applyFill="1" applyBorder="1" applyProtection="1"/>
    <xf numFmtId="4" fontId="11" fillId="3" borderId="13" xfId="0" applyNumberFormat="1" applyFont="1" applyFill="1" applyBorder="1" applyAlignment="1" applyProtection="1">
      <alignment horizontal="right"/>
    </xf>
    <xf numFmtId="4" fontId="12" fillId="3" borderId="14" xfId="0" applyNumberFormat="1" applyFont="1" applyFill="1" applyBorder="1" applyAlignment="1" applyProtection="1">
      <alignment horizontal="center"/>
    </xf>
    <xf numFmtId="4" fontId="0" fillId="3" borderId="15" xfId="0" applyNumberFormat="1" applyFill="1" applyBorder="1" applyAlignment="1" applyProtection="1">
      <alignment horizontal="right"/>
    </xf>
    <xf numFmtId="4" fontId="4" fillId="3" borderId="8" xfId="0" applyNumberFormat="1" applyFont="1" applyFill="1" applyBorder="1" applyProtection="1"/>
    <xf numFmtId="4" fontId="0" fillId="3" borderId="5" xfId="0" applyNumberFormat="1" applyFill="1" applyBorder="1" applyProtection="1"/>
    <xf numFmtId="4" fontId="15" fillId="3" borderId="5" xfId="0" applyNumberFormat="1" applyFont="1" applyFill="1" applyBorder="1" applyProtection="1"/>
    <xf numFmtId="3" fontId="15" fillId="3" borderId="5" xfId="0" applyNumberFormat="1" applyFont="1" applyFill="1" applyBorder="1" applyProtection="1"/>
    <xf numFmtId="4" fontId="11" fillId="3" borderId="5" xfId="0" applyNumberFormat="1" applyFont="1" applyFill="1" applyBorder="1" applyAlignment="1" applyProtection="1">
      <alignment horizontal="right"/>
    </xf>
    <xf numFmtId="165" fontId="4" fillId="3" borderId="7" xfId="0" applyNumberFormat="1" applyFont="1" applyFill="1" applyBorder="1" applyAlignment="1" applyProtection="1">
      <alignment horizontal="center"/>
    </xf>
    <xf numFmtId="4" fontId="14" fillId="3" borderId="8" xfId="0" applyNumberFormat="1" applyFont="1" applyFill="1" applyBorder="1" applyAlignment="1" applyProtection="1">
      <alignment horizontal="left"/>
    </xf>
    <xf numFmtId="4" fontId="14" fillId="3" borderId="5" xfId="0" applyNumberFormat="1" applyFont="1" applyFill="1" applyBorder="1" applyAlignment="1" applyProtection="1">
      <alignment horizontal="left"/>
    </xf>
    <xf numFmtId="4" fontId="0" fillId="3" borderId="6" xfId="0" applyNumberFormat="1" applyFill="1" applyBorder="1" applyAlignment="1" applyProtection="1">
      <alignment horizontal="right"/>
    </xf>
    <xf numFmtId="4" fontId="11" fillId="3" borderId="12" xfId="0" applyNumberFormat="1" applyFont="1" applyFill="1" applyBorder="1" applyProtection="1"/>
    <xf numFmtId="3" fontId="11" fillId="3" borderId="13" xfId="0" applyNumberFormat="1" applyFont="1" applyFill="1" applyBorder="1" applyProtection="1"/>
    <xf numFmtId="4" fontId="11" fillId="3" borderId="15" xfId="0" applyNumberFormat="1" applyFont="1" applyFill="1" applyBorder="1" applyAlignment="1" applyProtection="1">
      <alignment horizontal="right"/>
    </xf>
    <xf numFmtId="4" fontId="14" fillId="3" borderId="5" xfId="0" applyNumberFormat="1" applyFont="1" applyFill="1" applyBorder="1" applyProtection="1"/>
    <xf numFmtId="4" fontId="14" fillId="3" borderId="8" xfId="0" applyNumberFormat="1" applyFont="1" applyFill="1" applyBorder="1" applyAlignment="1" applyProtection="1">
      <alignment horizontal="right"/>
    </xf>
    <xf numFmtId="4" fontId="0" fillId="3" borderId="13" xfId="0" applyNumberFormat="1" applyFill="1" applyBorder="1" applyAlignment="1" applyProtection="1">
      <alignment horizontal="right"/>
    </xf>
    <xf numFmtId="4" fontId="11" fillId="3" borderId="6" xfId="0" applyNumberFormat="1" applyFont="1" applyFill="1" applyBorder="1" applyAlignment="1" applyProtection="1">
      <alignment horizontal="right"/>
    </xf>
    <xf numFmtId="4" fontId="17" fillId="3" borderId="8" xfId="0" applyNumberFormat="1" applyFont="1" applyFill="1" applyBorder="1" applyAlignment="1" applyProtection="1">
      <alignment horizontal="right"/>
    </xf>
    <xf numFmtId="4" fontId="17" fillId="3" borderId="5" xfId="0" applyNumberFormat="1" applyFont="1" applyFill="1" applyBorder="1" applyAlignment="1" applyProtection="1">
      <alignment horizontal="left"/>
    </xf>
    <xf numFmtId="4" fontId="13" fillId="3" borderId="5" xfId="0" applyNumberFormat="1" applyFont="1" applyFill="1" applyBorder="1" applyAlignment="1" applyProtection="1">
      <alignment horizontal="right"/>
    </xf>
    <xf numFmtId="165" fontId="18" fillId="3" borderId="7" xfId="0" applyNumberFormat="1" applyFont="1" applyFill="1" applyBorder="1" applyAlignment="1" applyProtection="1">
      <alignment horizontal="center"/>
    </xf>
    <xf numFmtId="4" fontId="16" fillId="3" borderId="5" xfId="0" applyNumberFormat="1" applyFont="1" applyFill="1" applyBorder="1" applyProtection="1"/>
    <xf numFmtId="4" fontId="0" fillId="3" borderId="5" xfId="0" applyNumberFormat="1" applyFill="1" applyBorder="1" applyAlignment="1" applyProtection="1">
      <alignment horizontal="right"/>
    </xf>
    <xf numFmtId="4" fontId="12" fillId="3" borderId="12" xfId="0" applyNumberFormat="1" applyFont="1" applyFill="1" applyBorder="1" applyProtection="1"/>
    <xf numFmtId="4" fontId="4" fillId="3" borderId="13" xfId="0" applyNumberFormat="1" applyFont="1" applyFill="1" applyBorder="1" applyProtection="1"/>
    <xf numFmtId="4" fontId="16" fillId="3" borderId="13" xfId="0" applyNumberFormat="1" applyFont="1" applyFill="1" applyBorder="1" applyProtection="1"/>
    <xf numFmtId="4" fontId="11" fillId="3" borderId="13" xfId="0" applyNumberFormat="1" applyFont="1" applyFill="1" applyBorder="1" applyProtection="1"/>
    <xf numFmtId="4" fontId="0" fillId="0" borderId="0" xfId="0" applyNumberFormat="1" applyProtection="1"/>
    <xf numFmtId="3" fontId="0" fillId="0" borderId="0" xfId="0" applyNumberFormat="1" applyProtection="1"/>
    <xf numFmtId="165" fontId="20" fillId="0" borderId="16" xfId="0" applyNumberFormat="1" applyFont="1" applyBorder="1" applyAlignment="1" applyProtection="1">
      <alignment horizontal="center"/>
    </xf>
    <xf numFmtId="165" fontId="21" fillId="0" borderId="16" xfId="0" applyNumberFormat="1" applyFont="1" applyBorder="1" applyAlignment="1" applyProtection="1">
      <alignment horizontal="center"/>
    </xf>
    <xf numFmtId="4" fontId="4" fillId="0" borderId="0" xfId="0" applyNumberFormat="1" applyFont="1" applyBorder="1" applyAlignment="1" applyProtection="1">
      <alignment horizontal="center"/>
    </xf>
    <xf numFmtId="165" fontId="22" fillId="0" borderId="17" xfId="0" applyNumberFormat="1" applyFont="1" applyBorder="1" applyProtection="1"/>
    <xf numFmtId="165" fontId="23" fillId="0" borderId="17" xfId="0" applyNumberFormat="1" applyFont="1" applyBorder="1" applyProtection="1"/>
    <xf numFmtId="165" fontId="0" fillId="0" borderId="17" xfId="0" applyNumberFormat="1" applyBorder="1" applyProtection="1"/>
    <xf numFmtId="165" fontId="0" fillId="0" borderId="0" xfId="0" applyNumberFormat="1" applyBorder="1" applyAlignment="1" applyProtection="1">
      <alignment horizontal="right"/>
    </xf>
    <xf numFmtId="165" fontId="4" fillId="0" borderId="17" xfId="0" applyNumberFormat="1" applyFont="1" applyBorder="1" applyAlignment="1" applyProtection="1">
      <alignment horizontal="right"/>
    </xf>
    <xf numFmtId="4" fontId="11" fillId="4" borderId="17" xfId="0" applyNumberFormat="1" applyFont="1" applyFill="1" applyBorder="1" applyAlignment="1" applyProtection="1">
      <alignment horizontal="center"/>
    </xf>
    <xf numFmtId="4" fontId="11" fillId="4" borderId="17" xfId="0" applyNumberFormat="1" applyFont="1" applyFill="1" applyBorder="1" applyAlignment="1" applyProtection="1"/>
    <xf numFmtId="165" fontId="11" fillId="0" borderId="18" xfId="0" applyNumberFormat="1" applyFont="1" applyFill="1" applyBorder="1" applyAlignment="1" applyProtection="1">
      <alignment horizontal="right"/>
      <protection locked="0"/>
    </xf>
    <xf numFmtId="165" fontId="11" fillId="0" borderId="19" xfId="0" applyNumberFormat="1" applyFont="1" applyFill="1" applyBorder="1" applyAlignment="1" applyProtection="1">
      <alignment horizontal="right"/>
      <protection locked="0"/>
    </xf>
    <xf numFmtId="4" fontId="14" fillId="4" borderId="20" xfId="0" applyNumberFormat="1" applyFont="1" applyFill="1" applyBorder="1" applyAlignment="1" applyProtection="1">
      <alignment horizontal="right"/>
    </xf>
    <xf numFmtId="0" fontId="1" fillId="0" borderId="0" xfId="0" applyFont="1" applyProtection="1">
      <protection locked="0"/>
    </xf>
    <xf numFmtId="14" fontId="0" fillId="0" borderId="17" xfId="0" applyNumberFormat="1" applyFill="1" applyBorder="1" applyAlignment="1" applyProtection="1">
      <alignment horizontal="left"/>
      <protection locked="0"/>
    </xf>
    <xf numFmtId="0" fontId="0" fillId="0" borderId="17" xfId="0" applyFill="1" applyBorder="1" applyProtection="1">
      <protection locked="0"/>
    </xf>
    <xf numFmtId="164" fontId="0" fillId="0" borderId="17" xfId="0" applyNumberFormat="1" applyBorder="1" applyProtection="1">
      <protection locked="0"/>
    </xf>
    <xf numFmtId="164" fontId="0" fillId="0" borderId="17" xfId="0" applyNumberFormat="1" applyFill="1" applyBorder="1" applyProtection="1">
      <protection locked="0"/>
    </xf>
    <xf numFmtId="14" fontId="0" fillId="0" borderId="17" xfId="0" applyNumberFormat="1" applyBorder="1" applyProtection="1">
      <protection locked="0"/>
    </xf>
    <xf numFmtId="0" fontId="0" fillId="0" borderId="17" xfId="0" applyBorder="1" applyProtection="1">
      <protection locked="0"/>
    </xf>
    <xf numFmtId="0" fontId="4" fillId="0" borderId="21" xfId="0" applyFont="1" applyBorder="1" applyAlignment="1" applyProtection="1">
      <alignment horizontal="center"/>
    </xf>
    <xf numFmtId="2" fontId="4" fillId="0" borderId="21" xfId="0" applyNumberFormat="1" applyFont="1" applyBorder="1" applyAlignment="1" applyProtection="1">
      <alignment horizontal="center"/>
    </xf>
    <xf numFmtId="2" fontId="0" fillId="0" borderId="19" xfId="0" applyNumberFormat="1" applyBorder="1" applyProtection="1"/>
    <xf numFmtId="164" fontId="0" fillId="0" borderId="17" xfId="0" applyNumberFormat="1" applyBorder="1" applyProtection="1"/>
    <xf numFmtId="164" fontId="24" fillId="5" borderId="17" xfId="0" applyNumberFormat="1" applyFont="1" applyFill="1" applyBorder="1" applyProtection="1"/>
    <xf numFmtId="165" fontId="25" fillId="0" borderId="19" xfId="0" applyNumberFormat="1" applyFont="1" applyBorder="1" applyProtection="1"/>
    <xf numFmtId="0" fontId="0" fillId="0" borderId="0" xfId="0" applyFill="1" applyProtection="1">
      <protection locked="0"/>
    </xf>
    <xf numFmtId="2" fontId="0" fillId="0" borderId="0" xfId="0" applyNumberFormat="1" applyProtection="1">
      <protection locked="0"/>
    </xf>
    <xf numFmtId="0" fontId="6" fillId="0" borderId="0" xfId="0" applyFont="1" applyAlignment="1" applyProtection="1">
      <alignment horizontal="center"/>
      <protection locked="0"/>
    </xf>
    <xf numFmtId="164" fontId="0" fillId="0" borderId="19" xfId="0" applyNumberFormat="1" applyBorder="1" applyProtection="1">
      <protection locked="0"/>
    </xf>
    <xf numFmtId="2" fontId="0" fillId="0" borderId="17" xfId="0" applyNumberFormat="1" applyBorder="1" applyProtection="1">
      <protection locked="0"/>
    </xf>
    <xf numFmtId="164" fontId="25" fillId="0" borderId="17" xfId="0" applyNumberFormat="1" applyFont="1" applyBorder="1" applyProtection="1">
      <protection locked="0"/>
    </xf>
    <xf numFmtId="0" fontId="0" fillId="0" borderId="0" xfId="0" applyFill="1" applyProtection="1"/>
    <xf numFmtId="49" fontId="4" fillId="0" borderId="0" xfId="0" applyNumberFormat="1" applyFont="1" applyAlignment="1" applyProtection="1">
      <alignment horizontal="center"/>
    </xf>
    <xf numFmtId="2" fontId="0" fillId="0" borderId="0" xfId="0" applyNumberFormat="1" applyProtection="1"/>
    <xf numFmtId="0" fontId="6" fillId="0" borderId="21" xfId="0" applyFont="1" applyFill="1" applyBorder="1" applyAlignment="1" applyProtection="1">
      <alignment horizontal="center"/>
    </xf>
    <xf numFmtId="0" fontId="6" fillId="0" borderId="21" xfId="0" applyFont="1" applyBorder="1" applyAlignment="1" applyProtection="1">
      <alignment horizontal="center"/>
    </xf>
    <xf numFmtId="2" fontId="6" fillId="0" borderId="21" xfId="0" applyNumberFormat="1" applyFont="1" applyBorder="1" applyAlignment="1" applyProtection="1">
      <alignment horizontal="center"/>
    </xf>
    <xf numFmtId="164" fontId="0" fillId="0" borderId="17" xfId="0" applyNumberFormat="1" applyFill="1" applyBorder="1" applyProtection="1"/>
    <xf numFmtId="164" fontId="1" fillId="0" borderId="17" xfId="0" applyNumberFormat="1" applyFont="1" applyFill="1" applyBorder="1" applyProtection="1"/>
    <xf numFmtId="165" fontId="26" fillId="0" borderId="9" xfId="0" applyNumberFormat="1" applyFont="1" applyBorder="1" applyAlignment="1" applyProtection="1">
      <alignment horizontal="right"/>
    </xf>
    <xf numFmtId="14" fontId="12" fillId="0" borderId="17" xfId="0" applyNumberFormat="1" applyFont="1" applyBorder="1" applyAlignment="1" applyProtection="1">
      <alignment horizontal="left"/>
      <protection locked="0"/>
    </xf>
    <xf numFmtId="14" fontId="0" fillId="0" borderId="17" xfId="0" applyNumberFormat="1" applyBorder="1" applyAlignment="1" applyProtection="1">
      <alignment horizontal="left"/>
      <protection locked="0"/>
    </xf>
    <xf numFmtId="0" fontId="0" fillId="0" borderId="22" xfId="0" applyBorder="1" applyProtection="1">
      <protection locked="0"/>
    </xf>
    <xf numFmtId="164" fontId="0" fillId="0" borderId="22" xfId="0" applyNumberFormat="1" applyBorder="1" applyProtection="1">
      <protection locked="0"/>
    </xf>
    <xf numFmtId="14" fontId="12" fillId="0" borderId="17" xfId="0" applyNumberFormat="1" applyFont="1" applyFill="1" applyBorder="1" applyAlignment="1" applyProtection="1">
      <alignment horizontal="left"/>
      <protection locked="0"/>
    </xf>
    <xf numFmtId="0" fontId="12" fillId="0" borderId="17" xfId="0" applyFont="1" applyFill="1" applyBorder="1" applyProtection="1">
      <protection locked="0"/>
    </xf>
    <xf numFmtId="14" fontId="12" fillId="0" borderId="17" xfId="0" applyNumberFormat="1" applyFont="1" applyBorder="1" applyProtection="1">
      <protection locked="0"/>
    </xf>
    <xf numFmtId="4" fontId="7" fillId="0" borderId="0" xfId="0" applyNumberFormat="1" applyFont="1" applyBorder="1" applyAlignment="1" applyProtection="1">
      <alignment horizontal="center"/>
      <protection locked="0"/>
    </xf>
    <xf numFmtId="4" fontId="8" fillId="0" borderId="0" xfId="0" applyNumberFormat="1" applyFont="1" applyBorder="1" applyAlignment="1" applyProtection="1">
      <alignment horizontal="center"/>
      <protection locked="0"/>
    </xf>
    <xf numFmtId="0" fontId="9" fillId="0" borderId="0" xfId="0" applyNumberFormat="1" applyFont="1" applyBorder="1" applyAlignment="1" applyProtection="1">
      <alignment horizontal="center"/>
      <protection locked="0"/>
    </xf>
    <xf numFmtId="0" fontId="10" fillId="0" borderId="0" xfId="0" applyFont="1" applyBorder="1" applyAlignment="1" applyProtection="1">
      <alignment horizontal="center"/>
      <protection locked="0"/>
    </xf>
    <xf numFmtId="4" fontId="11" fillId="0" borderId="23" xfId="0" applyNumberFormat="1" applyFont="1" applyFill="1" applyBorder="1" applyProtection="1">
      <protection locked="0"/>
    </xf>
    <xf numFmtId="4" fontId="11" fillId="0" borderId="0" xfId="0" applyNumberFormat="1" applyFont="1" applyFill="1" applyBorder="1" applyProtection="1">
      <protection locked="0"/>
    </xf>
    <xf numFmtId="4" fontId="11" fillId="0" borderId="10" xfId="0" applyNumberFormat="1" applyFont="1" applyFill="1" applyBorder="1" applyProtection="1">
      <protection locked="0"/>
    </xf>
    <xf numFmtId="4" fontId="14" fillId="0" borderId="23" xfId="0" applyNumberFormat="1" applyFont="1" applyFill="1" applyBorder="1" applyAlignment="1" applyProtection="1">
      <alignment horizontal="left"/>
      <protection locked="0"/>
    </xf>
    <xf numFmtId="4" fontId="14" fillId="0" borderId="10" xfId="0" applyNumberFormat="1" applyFont="1" applyFill="1" applyBorder="1" applyAlignment="1" applyProtection="1">
      <alignment horizontal="left"/>
      <protection locked="0"/>
    </xf>
    <xf numFmtId="4" fontId="4" fillId="2" borderId="8" xfId="0" applyNumberFormat="1" applyFont="1" applyFill="1" applyBorder="1" applyProtection="1"/>
    <xf numFmtId="4" fontId="4" fillId="2" borderId="5" xfId="0" applyNumberFormat="1" applyFont="1" applyFill="1" applyBorder="1" applyProtection="1"/>
    <xf numFmtId="4" fontId="14" fillId="0" borderId="23" xfId="0" applyNumberFormat="1" applyFont="1" applyBorder="1" applyAlignment="1" applyProtection="1">
      <alignment horizontal="left"/>
      <protection locked="0"/>
    </xf>
    <xf numFmtId="4" fontId="14" fillId="0" borderId="10" xfId="0" applyNumberFormat="1" applyFont="1" applyBorder="1" applyAlignment="1" applyProtection="1">
      <alignment horizontal="left"/>
      <protection locked="0"/>
    </xf>
    <xf numFmtId="4" fontId="26" fillId="0" borderId="24" xfId="0" applyNumberFormat="1" applyFont="1" applyBorder="1" applyAlignment="1" applyProtection="1">
      <alignment horizontal="center"/>
    </xf>
    <xf numFmtId="4" fontId="26" fillId="0" borderId="0" xfId="0" applyNumberFormat="1" applyFont="1" applyBorder="1" applyAlignment="1" applyProtection="1">
      <alignment horizontal="center"/>
    </xf>
    <xf numFmtId="4" fontId="11" fillId="0" borderId="23" xfId="0" applyNumberFormat="1" applyFont="1" applyFill="1" applyBorder="1" applyAlignment="1" applyProtection="1">
      <alignment horizontal="center"/>
      <protection locked="0"/>
    </xf>
    <xf numFmtId="4" fontId="11" fillId="0" borderId="0" xfId="0" applyNumberFormat="1" applyFont="1" applyFill="1" applyBorder="1" applyAlignment="1" applyProtection="1">
      <alignment horizontal="center"/>
      <protection locked="0"/>
    </xf>
    <xf numFmtId="4" fontId="11" fillId="0" borderId="10" xfId="0" applyNumberFormat="1" applyFont="1" applyFill="1" applyBorder="1" applyAlignment="1" applyProtection="1">
      <alignment horizontal="center"/>
      <protection locked="0"/>
    </xf>
    <xf numFmtId="4" fontId="0" fillId="0" borderId="23" xfId="0" applyNumberFormat="1" applyBorder="1" applyProtection="1">
      <protection locked="0"/>
    </xf>
    <xf numFmtId="4" fontId="0" fillId="0" borderId="0" xfId="0" applyNumberFormat="1" applyBorder="1" applyProtection="1">
      <protection locked="0"/>
    </xf>
    <xf numFmtId="4" fontId="0" fillId="0" borderId="10" xfId="0" applyNumberFormat="1" applyBorder="1" applyProtection="1">
      <protection locked="0"/>
    </xf>
    <xf numFmtId="4" fontId="11" fillId="0" borderId="23" xfId="0" applyNumberFormat="1" applyFont="1" applyFill="1" applyBorder="1" applyAlignment="1" applyProtection="1">
      <alignment horizontal="left"/>
      <protection locked="0"/>
    </xf>
    <xf numFmtId="4" fontId="11" fillId="0" borderId="10" xfId="0" applyNumberFormat="1" applyFont="1" applyFill="1" applyBorder="1" applyAlignment="1" applyProtection="1">
      <alignment horizontal="left"/>
      <protection locked="0"/>
    </xf>
    <xf numFmtId="4" fontId="11" fillId="0" borderId="8" xfId="0" applyNumberFormat="1" applyFont="1" applyFill="1" applyBorder="1" applyAlignment="1" applyProtection="1">
      <alignment horizontal="center"/>
      <protection locked="0"/>
    </xf>
    <xf numFmtId="4" fontId="11" fillId="0" borderId="5" xfId="0" applyNumberFormat="1" applyFont="1" applyFill="1" applyBorder="1" applyAlignment="1" applyProtection="1">
      <alignment horizontal="center"/>
      <protection locked="0"/>
    </xf>
    <xf numFmtId="4" fontId="11" fillId="0" borderId="6" xfId="0" applyNumberFormat="1" applyFont="1" applyFill="1" applyBorder="1" applyAlignment="1" applyProtection="1">
      <alignment horizontal="center"/>
      <protection locked="0"/>
    </xf>
    <xf numFmtId="4" fontId="11" fillId="0" borderId="23" xfId="0" applyNumberFormat="1" applyFont="1" applyBorder="1" applyProtection="1">
      <protection locked="0"/>
    </xf>
    <xf numFmtId="4" fontId="11" fillId="0" borderId="0" xfId="0" applyNumberFormat="1" applyFont="1" applyBorder="1" applyProtection="1">
      <protection locked="0"/>
    </xf>
    <xf numFmtId="4" fontId="11" fillId="0" borderId="10" xfId="0" applyNumberFormat="1" applyFont="1" applyBorder="1" applyProtection="1">
      <protection locked="0"/>
    </xf>
    <xf numFmtId="4" fontId="11" fillId="0" borderId="8" xfId="0" applyNumberFormat="1" applyFont="1" applyBorder="1" applyProtection="1">
      <protection locked="0"/>
    </xf>
    <xf numFmtId="4" fontId="11" fillId="0" borderId="5" xfId="0" applyNumberFormat="1" applyFont="1" applyBorder="1" applyProtection="1">
      <protection locked="0"/>
    </xf>
    <xf numFmtId="4" fontId="11" fillId="0" borderId="6" xfId="0" applyNumberFormat="1" applyFont="1" applyBorder="1" applyProtection="1">
      <protection locked="0"/>
    </xf>
    <xf numFmtId="4" fontId="11" fillId="4" borderId="20" xfId="0" applyNumberFormat="1" applyFont="1" applyFill="1" applyBorder="1" applyAlignment="1" applyProtection="1">
      <alignment horizontal="center"/>
      <protection locked="0"/>
    </xf>
    <xf numFmtId="4" fontId="11" fillId="4" borderId="17" xfId="0" applyNumberFormat="1" applyFont="1" applyFill="1" applyBorder="1" applyAlignment="1" applyProtection="1">
      <alignment horizontal="center"/>
      <protection locked="0"/>
    </xf>
    <xf numFmtId="3" fontId="11" fillId="4" borderId="20" xfId="0" applyNumberFormat="1" applyFont="1" applyFill="1" applyBorder="1" applyAlignment="1" applyProtection="1">
      <alignment horizontal="center"/>
      <protection locked="0"/>
    </xf>
    <xf numFmtId="3" fontId="11" fillId="4" borderId="17" xfId="0" applyNumberFormat="1" applyFont="1" applyFill="1" applyBorder="1" applyAlignment="1" applyProtection="1">
      <alignment horizontal="center"/>
      <protection locked="0"/>
    </xf>
    <xf numFmtId="4" fontId="14" fillId="0" borderId="23" xfId="0" applyNumberFormat="1" applyFont="1" applyFill="1" applyBorder="1" applyAlignment="1" applyProtection="1">
      <alignment horizontal="center"/>
      <protection locked="0"/>
    </xf>
    <xf numFmtId="4" fontId="14" fillId="0" borderId="10" xfId="0" applyNumberFormat="1" applyFont="1" applyFill="1" applyBorder="1" applyAlignment="1" applyProtection="1">
      <alignment horizontal="center"/>
      <protection locked="0"/>
    </xf>
    <xf numFmtId="4" fontId="0" fillId="0" borderId="8" xfId="0" applyNumberFormat="1" applyBorder="1" applyProtection="1">
      <protection locked="0"/>
    </xf>
    <xf numFmtId="4" fontId="0" fillId="0" borderId="5" xfId="0" applyNumberFormat="1" applyBorder="1" applyProtection="1">
      <protection locked="0"/>
    </xf>
    <xf numFmtId="4" fontId="0" fillId="0" borderId="6" xfId="0" applyNumberFormat="1" applyBorder="1" applyProtection="1">
      <protection locked="0"/>
    </xf>
    <xf numFmtId="4" fontId="11" fillId="0" borderId="23" xfId="0" applyNumberFormat="1" applyFont="1" applyBorder="1" applyAlignment="1" applyProtection="1">
      <alignment horizontal="center"/>
      <protection locked="0"/>
    </xf>
    <xf numFmtId="4" fontId="11" fillId="0" borderId="0" xfId="0" applyNumberFormat="1" applyFont="1" applyAlignment="1" applyProtection="1">
      <alignment horizontal="center"/>
      <protection locked="0"/>
    </xf>
    <xf numFmtId="4" fontId="11" fillId="0" borderId="10" xfId="0" applyNumberFormat="1" applyFont="1" applyBorder="1" applyAlignment="1" applyProtection="1">
      <alignment horizontal="center"/>
      <protection locked="0"/>
    </xf>
    <xf numFmtId="4" fontId="11" fillId="4" borderId="20" xfId="0" applyNumberFormat="1" applyFont="1" applyFill="1" applyBorder="1" applyAlignment="1" applyProtection="1">
      <alignment horizontal="center"/>
    </xf>
    <xf numFmtId="4" fontId="11" fillId="4" borderId="17" xfId="0" applyNumberFormat="1" applyFont="1" applyFill="1" applyBorder="1" applyAlignment="1" applyProtection="1">
      <alignment horizontal="center"/>
    </xf>
    <xf numFmtId="3" fontId="11" fillId="4" borderId="20" xfId="0" applyNumberFormat="1" applyFont="1" applyFill="1" applyBorder="1" applyAlignment="1" applyProtection="1">
      <alignment horizontal="center"/>
    </xf>
    <xf numFmtId="3" fontId="11" fillId="4" borderId="17" xfId="0" applyNumberFormat="1" applyFont="1" applyFill="1" applyBorder="1" applyAlignment="1" applyProtection="1">
      <alignment horizontal="center"/>
    </xf>
    <xf numFmtId="4" fontId="4" fillId="0" borderId="26" xfId="0" applyNumberFormat="1" applyFont="1" applyFill="1" applyBorder="1" applyAlignment="1" applyProtection="1">
      <alignment horizontal="center"/>
    </xf>
    <xf numFmtId="4" fontId="4" fillId="0" borderId="27" xfId="0" applyNumberFormat="1" applyFont="1" applyFill="1" applyBorder="1" applyAlignment="1" applyProtection="1">
      <alignment horizontal="center"/>
    </xf>
    <xf numFmtId="4" fontId="4" fillId="0" borderId="28" xfId="0" applyNumberFormat="1" applyFont="1" applyFill="1" applyBorder="1" applyAlignment="1" applyProtection="1">
      <alignment horizontal="center"/>
    </xf>
    <xf numFmtId="4" fontId="11" fillId="0" borderId="8" xfId="0" applyNumberFormat="1" applyFont="1" applyFill="1" applyBorder="1" applyProtection="1">
      <protection locked="0"/>
    </xf>
    <xf numFmtId="4" fontId="11" fillId="0" borderId="5" xfId="0" applyNumberFormat="1" applyFont="1" applyFill="1" applyBorder="1" applyProtection="1">
      <protection locked="0"/>
    </xf>
    <xf numFmtId="4" fontId="11" fillId="0" borderId="6" xfId="0" applyNumberFormat="1" applyFont="1" applyFill="1" applyBorder="1" applyProtection="1">
      <protection locked="0"/>
    </xf>
    <xf numFmtId="4" fontId="14" fillId="0" borderId="8" xfId="0" applyNumberFormat="1" applyFont="1" applyFill="1" applyBorder="1" applyAlignment="1" applyProtection="1">
      <alignment horizontal="left"/>
      <protection locked="0"/>
    </xf>
    <xf numFmtId="4" fontId="14" fillId="0" borderId="6" xfId="0" applyNumberFormat="1" applyFont="1" applyFill="1" applyBorder="1" applyAlignment="1" applyProtection="1">
      <alignment horizontal="left"/>
      <protection locked="0"/>
    </xf>
    <xf numFmtId="4" fontId="11" fillId="0" borderId="14" xfId="0" applyNumberFormat="1" applyFont="1" applyFill="1" applyBorder="1" applyAlignment="1" applyProtection="1">
      <alignment horizontal="center"/>
    </xf>
    <xf numFmtId="4" fontId="11" fillId="0" borderId="25" xfId="0" applyNumberFormat="1" applyFont="1" applyFill="1" applyBorder="1" applyAlignment="1" applyProtection="1">
      <alignment horizontal="center"/>
    </xf>
    <xf numFmtId="4" fontId="11" fillId="0" borderId="7" xfId="0" applyNumberFormat="1" applyFont="1" applyFill="1" applyBorder="1" applyAlignment="1" applyProtection="1">
      <alignment horizontal="center"/>
    </xf>
    <xf numFmtId="4" fontId="27" fillId="0" borderId="23" xfId="0" applyNumberFormat="1" applyFont="1" applyBorder="1" applyAlignment="1" applyProtection="1">
      <alignment horizontal="center"/>
    </xf>
    <xf numFmtId="4" fontId="27" fillId="0" borderId="10" xfId="0" applyNumberFormat="1" applyFont="1" applyBorder="1" applyAlignment="1" applyProtection="1">
      <alignment horizontal="center"/>
    </xf>
    <xf numFmtId="4" fontId="14" fillId="0" borderId="8" xfId="0" applyNumberFormat="1" applyFont="1" applyFill="1" applyBorder="1" applyAlignment="1" applyProtection="1">
      <alignment horizontal="center"/>
      <protection locked="0"/>
    </xf>
    <xf numFmtId="4" fontId="14" fillId="0" borderId="6" xfId="0" applyNumberFormat="1" applyFont="1" applyFill="1" applyBorder="1" applyAlignment="1" applyProtection="1">
      <alignment horizontal="center"/>
      <protection locked="0"/>
    </xf>
    <xf numFmtId="4" fontId="11" fillId="0" borderId="8" xfId="0" applyNumberFormat="1" applyFont="1" applyBorder="1" applyAlignment="1" applyProtection="1">
      <alignment horizontal="center"/>
      <protection locked="0"/>
    </xf>
    <xf numFmtId="4" fontId="11" fillId="0" borderId="6" xfId="0" applyNumberFormat="1" applyFont="1" applyBorder="1" applyAlignment="1" applyProtection="1">
      <alignment horizontal="center"/>
      <protection locked="0"/>
    </xf>
    <xf numFmtId="4" fontId="11" fillId="0" borderId="23" xfId="0" applyNumberFormat="1" applyFont="1" applyBorder="1" applyAlignment="1" applyProtection="1">
      <alignment horizontal="left"/>
      <protection locked="0"/>
    </xf>
    <xf numFmtId="4" fontId="11" fillId="0" borderId="0" xfId="0" applyNumberFormat="1" applyFont="1" applyBorder="1" applyAlignment="1" applyProtection="1">
      <alignment horizontal="left"/>
      <protection locked="0"/>
    </xf>
    <xf numFmtId="4" fontId="11" fillId="0" borderId="10" xfId="0" applyNumberFormat="1" applyFont="1" applyBorder="1" applyAlignment="1" applyProtection="1">
      <alignment horizontal="left"/>
      <protection locked="0"/>
    </xf>
    <xf numFmtId="4" fontId="11" fillId="0" borderId="0" xfId="0" applyNumberFormat="1" applyFont="1" applyFill="1" applyBorder="1" applyAlignment="1" applyProtection="1">
      <alignment horizontal="left"/>
      <protection locked="0"/>
    </xf>
    <xf numFmtId="4" fontId="19" fillId="0" borderId="8" xfId="0" applyNumberFormat="1" applyFont="1" applyFill="1" applyBorder="1" applyAlignment="1" applyProtection="1">
      <alignment horizontal="center"/>
      <protection locked="0"/>
    </xf>
    <xf numFmtId="4" fontId="19" fillId="0" borderId="5" xfId="0" applyNumberFormat="1" applyFont="1" applyFill="1" applyBorder="1" applyAlignment="1" applyProtection="1">
      <alignment horizontal="center"/>
      <protection locked="0"/>
    </xf>
    <xf numFmtId="4" fontId="19" fillId="0" borderId="6" xfId="0" applyNumberFormat="1" applyFont="1" applyFill="1" applyBorder="1" applyAlignment="1" applyProtection="1">
      <alignment horizontal="center"/>
      <protection locked="0"/>
    </xf>
    <xf numFmtId="4" fontId="12" fillId="0" borderId="0" xfId="0" applyNumberFormat="1" applyFont="1" applyAlignment="1" applyProtection="1">
      <alignment horizontal="left"/>
      <protection locked="0"/>
    </xf>
    <xf numFmtId="4" fontId="0" fillId="0" borderId="0" xfId="0" applyNumberFormat="1" applyAlignment="1" applyProtection="1">
      <alignment horizontal="left"/>
      <protection locked="0"/>
    </xf>
    <xf numFmtId="4" fontId="0" fillId="0" borderId="10" xfId="0" applyNumberFormat="1" applyBorder="1" applyAlignment="1" applyProtection="1">
      <alignment horizontal="left"/>
      <protection locked="0"/>
    </xf>
    <xf numFmtId="4" fontId="4" fillId="0" borderId="14" xfId="0" applyNumberFormat="1" applyFont="1" applyFill="1" applyBorder="1" applyAlignment="1" applyProtection="1">
      <alignment horizontal="center"/>
    </xf>
    <xf numFmtId="4" fontId="4" fillId="0" borderId="25" xfId="0" applyNumberFormat="1" applyFont="1" applyFill="1" applyBorder="1" applyAlignment="1" applyProtection="1">
      <alignment horizontal="center"/>
    </xf>
    <xf numFmtId="4" fontId="4" fillId="0" borderId="7" xfId="0" applyNumberFormat="1" applyFont="1" applyFill="1" applyBorder="1" applyAlignment="1" applyProtection="1">
      <alignment horizontal="center"/>
    </xf>
    <xf numFmtId="4" fontId="16" fillId="0" borderId="14" xfId="0" applyNumberFormat="1" applyFont="1" applyFill="1" applyBorder="1" applyAlignment="1" applyProtection="1">
      <alignment horizontal="center"/>
    </xf>
    <xf numFmtId="4" fontId="16" fillId="0" borderId="25" xfId="0" applyNumberFormat="1" applyFont="1" applyFill="1" applyBorder="1" applyAlignment="1" applyProtection="1">
      <alignment horizontal="center"/>
    </xf>
    <xf numFmtId="4" fontId="16" fillId="0" borderId="7" xfId="0" applyNumberFormat="1" applyFont="1" applyFill="1" applyBorder="1" applyAlignment="1" applyProtection="1">
      <alignment horizontal="center"/>
    </xf>
    <xf numFmtId="4" fontId="11" fillId="0" borderId="32" xfId="0" applyNumberFormat="1" applyFont="1" applyFill="1" applyBorder="1" applyAlignment="1" applyProtection="1">
      <alignment horizontal="center"/>
    </xf>
    <xf numFmtId="4" fontId="11" fillId="0" borderId="29" xfId="0" applyNumberFormat="1" applyFont="1" applyFill="1" applyBorder="1" applyAlignment="1" applyProtection="1">
      <alignment horizontal="left"/>
      <protection locked="0"/>
    </xf>
    <xf numFmtId="4" fontId="11" fillId="0" borderId="31" xfId="0" applyNumberFormat="1" applyFont="1" applyFill="1" applyBorder="1" applyAlignment="1" applyProtection="1">
      <alignment horizontal="left"/>
      <protection locked="0"/>
    </xf>
    <xf numFmtId="4" fontId="16" fillId="0" borderId="32" xfId="0" applyNumberFormat="1" applyFont="1" applyFill="1" applyBorder="1" applyAlignment="1" applyProtection="1">
      <alignment horizontal="center"/>
    </xf>
    <xf numFmtId="4" fontId="6" fillId="0" borderId="2" xfId="0" applyNumberFormat="1" applyFont="1" applyBorder="1" applyAlignment="1" applyProtection="1">
      <alignment horizontal="right"/>
    </xf>
    <xf numFmtId="4" fontId="6" fillId="0" borderId="33" xfId="0" applyNumberFormat="1" applyFont="1" applyBorder="1" applyAlignment="1" applyProtection="1">
      <alignment horizontal="right"/>
    </xf>
    <xf numFmtId="4" fontId="6" fillId="0" borderId="1" xfId="0" applyNumberFormat="1" applyFont="1" applyBorder="1" applyAlignment="1" applyProtection="1">
      <alignment horizontal="right"/>
    </xf>
    <xf numFmtId="4" fontId="11" fillId="0" borderId="29" xfId="0" applyNumberFormat="1" applyFont="1" applyBorder="1" applyAlignment="1" applyProtection="1">
      <alignment horizontal="left"/>
      <protection locked="0"/>
    </xf>
    <xf numFmtId="4" fontId="11" fillId="0" borderId="30" xfId="0" applyNumberFormat="1" applyFont="1" applyBorder="1" applyAlignment="1" applyProtection="1">
      <alignment horizontal="left"/>
      <protection locked="0"/>
    </xf>
    <xf numFmtId="4" fontId="11" fillId="0" borderId="31" xfId="0" applyNumberFormat="1" applyFont="1" applyBorder="1" applyAlignment="1" applyProtection="1">
      <alignment horizontal="left"/>
      <protection locked="0"/>
    </xf>
    <xf numFmtId="0" fontId="3" fillId="0" borderId="0" xfId="0" applyFont="1" applyAlignment="1" applyProtection="1">
      <alignment horizontal="center"/>
    </xf>
    <xf numFmtId="0" fontId="2" fillId="0" borderId="0" xfId="0" applyFont="1" applyAlignment="1" applyProtection="1">
      <alignment horizontal="center"/>
    </xf>
    <xf numFmtId="0" fontId="0" fillId="0" borderId="34" xfId="0" applyBorder="1" applyAlignment="1" applyProtection="1">
      <alignment horizontal="center"/>
    </xf>
    <xf numFmtId="0" fontId="0" fillId="0" borderId="35" xfId="0" applyBorder="1" applyAlignment="1" applyProtection="1">
      <alignment horizontal="center"/>
    </xf>
    <xf numFmtId="0" fontId="0" fillId="0" borderId="36" xfId="0" applyBorder="1" applyAlignment="1" applyProtection="1">
      <alignment horizontal="center"/>
    </xf>
    <xf numFmtId="14" fontId="24" fillId="5" borderId="37" xfId="0" applyNumberFormat="1" applyFont="1" applyFill="1" applyBorder="1" applyAlignment="1" applyProtection="1">
      <alignment horizontal="center"/>
    </xf>
    <xf numFmtId="14" fontId="24" fillId="5" borderId="38" xfId="0" applyNumberFormat="1" applyFont="1" applyFill="1" applyBorder="1" applyAlignment="1" applyProtection="1">
      <alignment horizontal="center"/>
    </xf>
    <xf numFmtId="14" fontId="24" fillId="5" borderId="22" xfId="0" applyNumberFormat="1" applyFont="1" applyFill="1" applyBorder="1" applyAlignment="1" applyProtection="1">
      <alignment horizontal="center"/>
    </xf>
    <xf numFmtId="164" fontId="28" fillId="0" borderId="37" xfId="0" applyNumberFormat="1" applyFont="1" applyBorder="1" applyAlignment="1" applyProtection="1">
      <alignment horizontal="center"/>
    </xf>
    <xf numFmtId="164" fontId="28" fillId="0" borderId="38" xfId="0" applyNumberFormat="1" applyFont="1" applyBorder="1" applyAlignment="1" applyProtection="1">
      <alignment horizontal="center"/>
    </xf>
    <xf numFmtId="164" fontId="28" fillId="0" borderId="22" xfId="0" applyNumberFormat="1" applyFont="1" applyBorder="1" applyAlignment="1" applyProtection="1">
      <alignment horizontal="center"/>
    </xf>
    <xf numFmtId="14" fontId="28" fillId="0" borderId="37" xfId="0" applyNumberFormat="1" applyFont="1" applyBorder="1" applyAlignment="1" applyProtection="1">
      <alignment horizontal="center"/>
    </xf>
    <xf numFmtId="14" fontId="28" fillId="0" borderId="38" xfId="0" applyNumberFormat="1" applyFont="1" applyBorder="1" applyAlignment="1" applyProtection="1">
      <alignment horizontal="center"/>
    </xf>
    <xf numFmtId="14" fontId="28" fillId="0" borderId="22" xfId="0" applyNumberFormat="1" applyFont="1" applyBorder="1" applyAlignment="1" applyProtection="1">
      <alignment horizontal="center"/>
    </xf>
    <xf numFmtId="0" fontId="25" fillId="0" borderId="34" xfId="0" applyFont="1" applyBorder="1" applyAlignment="1" applyProtection="1">
      <alignment horizontal="center"/>
    </xf>
    <xf numFmtId="0" fontId="25" fillId="0" borderId="35" xfId="0" applyFont="1" applyBorder="1" applyAlignment="1" applyProtection="1">
      <alignment horizontal="center"/>
    </xf>
    <xf numFmtId="0" fontId="25" fillId="0" borderId="36" xfId="0" applyFont="1" applyBorder="1" applyAlignment="1" applyProtection="1">
      <alignment horizontal="center"/>
    </xf>
    <xf numFmtId="0" fontId="5" fillId="0" borderId="0" xfId="0" applyFont="1" applyAlignment="1" applyProtection="1">
      <alignment horizontal="center"/>
      <protection locked="0"/>
    </xf>
    <xf numFmtId="14" fontId="25" fillId="0" borderId="37" xfId="0" applyNumberFormat="1" applyFont="1" applyFill="1" applyBorder="1" applyAlignment="1" applyProtection="1">
      <alignment horizontal="center"/>
      <protection locked="0"/>
    </xf>
    <xf numFmtId="14" fontId="25" fillId="0" borderId="38" xfId="0" applyNumberFormat="1" applyFont="1" applyFill="1" applyBorder="1" applyAlignment="1" applyProtection="1">
      <alignment horizontal="center"/>
      <protection locked="0"/>
    </xf>
    <xf numFmtId="14" fontId="25" fillId="0" borderId="22" xfId="0" applyNumberFormat="1" applyFont="1" applyFill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4"/>
  <sheetViews>
    <sheetView tabSelected="1" view="pageBreakPreview" zoomScale="140" zoomScaleNormal="100" zoomScaleSheetLayoutView="140" workbookViewId="0">
      <selection activeCell="H42" sqref="H42:I42"/>
    </sheetView>
  </sheetViews>
  <sheetFormatPr baseColWidth="10" defaultRowHeight="13"/>
  <cols>
    <col min="1" max="1" width="10.83203125" style="16"/>
    <col min="2" max="2" width="10.1640625" style="16" customWidth="1"/>
    <col min="3" max="3" width="9" style="16" customWidth="1"/>
    <col min="4" max="4" width="10.83203125" style="16"/>
    <col min="5" max="5" width="4.5" style="16" customWidth="1"/>
    <col min="6" max="7" width="12.5" style="16" customWidth="1"/>
    <col min="8" max="8" width="19.33203125" style="16" customWidth="1"/>
    <col min="9" max="9" width="23.1640625" style="16" customWidth="1"/>
    <col min="10" max="11" width="12.5" style="16" customWidth="1"/>
    <col min="12" max="16384" width="10.83203125" style="16"/>
  </cols>
  <sheetData>
    <row r="1" spans="1:11" ht="31">
      <c r="A1" s="118" t="s">
        <v>65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</row>
    <row r="2" spans="1:11" ht="33">
      <c r="A2" s="119" t="s">
        <v>45</v>
      </c>
      <c r="B2" s="119"/>
      <c r="C2" s="119"/>
      <c r="D2" s="119"/>
      <c r="E2" s="119"/>
      <c r="F2" s="119"/>
      <c r="G2" s="119"/>
      <c r="H2" s="120" t="s">
        <v>66</v>
      </c>
      <c r="I2" s="120"/>
      <c r="J2" s="120"/>
      <c r="K2" s="120"/>
    </row>
    <row r="3" spans="1:11" ht="18">
      <c r="A3" s="121" t="s">
        <v>113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</row>
    <row r="4" spans="1:11" ht="14" thickBot="1">
      <c r="A4" s="17"/>
      <c r="B4" s="17"/>
      <c r="C4" s="17"/>
      <c r="D4" s="17"/>
      <c r="E4" s="18"/>
      <c r="F4" s="19"/>
      <c r="G4" s="17"/>
      <c r="H4" s="17"/>
      <c r="I4" s="18"/>
      <c r="J4" s="20"/>
      <c r="K4" s="21"/>
    </row>
    <row r="5" spans="1:11">
      <c r="A5" s="1" t="s">
        <v>12</v>
      </c>
      <c r="B5" s="2"/>
      <c r="C5" s="2"/>
      <c r="D5" s="2"/>
      <c r="E5" s="3"/>
      <c r="F5" s="4"/>
      <c r="G5" s="5" t="s">
        <v>13</v>
      </c>
      <c r="H5" s="6"/>
      <c r="I5" s="3"/>
      <c r="J5" s="7"/>
      <c r="K5" s="5" t="s">
        <v>14</v>
      </c>
    </row>
    <row r="6" spans="1:11">
      <c r="A6" s="127" t="s">
        <v>15</v>
      </c>
      <c r="B6" s="128"/>
      <c r="C6" s="8"/>
      <c r="D6" s="9"/>
      <c r="E6" s="10"/>
      <c r="F6" s="11"/>
      <c r="G6" s="12">
        <f>SUM(F8:F18)</f>
        <v>0</v>
      </c>
      <c r="H6" s="13"/>
      <c r="I6" s="14"/>
      <c r="J6" s="15"/>
      <c r="K6" s="12">
        <f>SUM(J8:J18)</f>
        <v>5091</v>
      </c>
    </row>
    <row r="7" spans="1:11" ht="13" customHeight="1">
      <c r="A7" s="162" t="s">
        <v>2</v>
      </c>
      <c r="B7" s="163"/>
      <c r="C7" s="163"/>
      <c r="D7" s="163"/>
      <c r="E7" s="163"/>
      <c r="F7" s="78" t="s">
        <v>61</v>
      </c>
      <c r="G7" s="193"/>
      <c r="H7" s="164" t="s">
        <v>2</v>
      </c>
      <c r="I7" s="165"/>
      <c r="J7" s="78" t="s">
        <v>61</v>
      </c>
      <c r="K7" s="193"/>
    </row>
    <row r="8" spans="1:11" ht="13" customHeight="1">
      <c r="A8" s="122"/>
      <c r="B8" s="123"/>
      <c r="C8" s="123"/>
      <c r="D8" s="123"/>
      <c r="E8" s="124"/>
      <c r="F8" s="22">
        <v>0</v>
      </c>
      <c r="G8" s="194"/>
      <c r="H8" s="129" t="s">
        <v>171</v>
      </c>
      <c r="I8" s="130"/>
      <c r="J8" s="22">
        <v>3351</v>
      </c>
      <c r="K8" s="194"/>
    </row>
    <row r="9" spans="1:11" ht="13" customHeight="1">
      <c r="A9" s="122"/>
      <c r="B9" s="123"/>
      <c r="C9" s="123"/>
      <c r="D9" s="123"/>
      <c r="E9" s="124"/>
      <c r="F9" s="22">
        <v>0</v>
      </c>
      <c r="G9" s="194"/>
      <c r="H9" s="129" t="s">
        <v>172</v>
      </c>
      <c r="I9" s="130"/>
      <c r="J9" s="22">
        <v>1740</v>
      </c>
      <c r="K9" s="194"/>
    </row>
    <row r="10" spans="1:11" ht="13" customHeight="1">
      <c r="A10" s="122"/>
      <c r="B10" s="123"/>
      <c r="C10" s="123"/>
      <c r="D10" s="123"/>
      <c r="E10" s="124"/>
      <c r="F10" s="22">
        <v>0</v>
      </c>
      <c r="G10" s="194"/>
      <c r="H10" s="125"/>
      <c r="I10" s="126"/>
      <c r="J10" s="22">
        <v>0</v>
      </c>
      <c r="K10" s="194"/>
    </row>
    <row r="11" spans="1:11" ht="13" customHeight="1">
      <c r="A11" s="122"/>
      <c r="B11" s="123"/>
      <c r="C11" s="123"/>
      <c r="D11" s="123"/>
      <c r="E11" s="124"/>
      <c r="F11" s="22">
        <v>0</v>
      </c>
      <c r="G11" s="194"/>
      <c r="H11" s="125"/>
      <c r="I11" s="126"/>
      <c r="J11" s="22">
        <v>0</v>
      </c>
      <c r="K11" s="194"/>
    </row>
    <row r="12" spans="1:11" ht="13" customHeight="1">
      <c r="A12" s="122"/>
      <c r="B12" s="123"/>
      <c r="C12" s="123"/>
      <c r="D12" s="123"/>
      <c r="E12" s="124"/>
      <c r="F12" s="22">
        <v>0</v>
      </c>
      <c r="G12" s="194"/>
      <c r="H12" s="154"/>
      <c r="I12" s="155"/>
      <c r="J12" s="22">
        <v>0</v>
      </c>
      <c r="K12" s="194"/>
    </row>
    <row r="13" spans="1:11" ht="13" customHeight="1">
      <c r="A13" s="122"/>
      <c r="B13" s="123"/>
      <c r="C13" s="123"/>
      <c r="D13" s="123"/>
      <c r="E13" s="124"/>
      <c r="F13" s="22">
        <v>0</v>
      </c>
      <c r="G13" s="194"/>
      <c r="H13" s="154"/>
      <c r="I13" s="155"/>
      <c r="J13" s="22">
        <v>0</v>
      </c>
      <c r="K13" s="194"/>
    </row>
    <row r="14" spans="1:11" ht="13" customHeight="1">
      <c r="A14" s="122"/>
      <c r="B14" s="123"/>
      <c r="C14" s="123"/>
      <c r="D14" s="123"/>
      <c r="E14" s="124"/>
      <c r="F14" s="22">
        <v>0</v>
      </c>
      <c r="G14" s="194"/>
      <c r="H14" s="125"/>
      <c r="I14" s="126"/>
      <c r="J14" s="22">
        <v>0</v>
      </c>
      <c r="K14" s="194"/>
    </row>
    <row r="15" spans="1:11" ht="13" customHeight="1">
      <c r="A15" s="122"/>
      <c r="B15" s="123"/>
      <c r="C15" s="123"/>
      <c r="D15" s="123"/>
      <c r="E15" s="124"/>
      <c r="F15" s="22">
        <v>0</v>
      </c>
      <c r="G15" s="194"/>
      <c r="H15" s="125"/>
      <c r="I15" s="126"/>
      <c r="J15" s="22">
        <v>0</v>
      </c>
      <c r="K15" s="194"/>
    </row>
    <row r="16" spans="1:11" ht="13" customHeight="1">
      <c r="A16" s="122"/>
      <c r="B16" s="123"/>
      <c r="C16" s="123"/>
      <c r="D16" s="123"/>
      <c r="E16" s="124"/>
      <c r="F16" s="22">
        <v>0</v>
      </c>
      <c r="G16" s="194"/>
      <c r="H16" s="125"/>
      <c r="I16" s="126"/>
      <c r="J16" s="22">
        <v>0</v>
      </c>
      <c r="K16" s="194"/>
    </row>
    <row r="17" spans="1:11" ht="13" customHeight="1">
      <c r="A17" s="122"/>
      <c r="B17" s="123"/>
      <c r="C17" s="123"/>
      <c r="D17" s="123"/>
      <c r="E17" s="124"/>
      <c r="F17" s="22">
        <v>0</v>
      </c>
      <c r="G17" s="194"/>
      <c r="H17" s="125"/>
      <c r="I17" s="126"/>
      <c r="J17" s="22">
        <v>0</v>
      </c>
      <c r="K17" s="194"/>
    </row>
    <row r="18" spans="1:11" ht="13" customHeight="1">
      <c r="A18" s="169"/>
      <c r="B18" s="170"/>
      <c r="C18" s="170"/>
      <c r="D18" s="170"/>
      <c r="E18" s="171"/>
      <c r="F18" s="22">
        <v>0</v>
      </c>
      <c r="G18" s="195"/>
      <c r="H18" s="172"/>
      <c r="I18" s="173"/>
      <c r="J18" s="22">
        <v>0</v>
      </c>
      <c r="K18" s="195"/>
    </row>
    <row r="19" spans="1:11">
      <c r="A19" s="36" t="s">
        <v>16</v>
      </c>
      <c r="B19" s="37"/>
      <c r="C19" s="37"/>
      <c r="D19" s="37"/>
      <c r="E19" s="38"/>
      <c r="F19" s="39"/>
      <c r="G19" s="40" t="s">
        <v>13</v>
      </c>
      <c r="H19" s="36"/>
      <c r="I19" s="38"/>
      <c r="J19" s="41"/>
      <c r="K19" s="40" t="s">
        <v>14</v>
      </c>
    </row>
    <row r="20" spans="1:11">
      <c r="A20" s="42" t="s">
        <v>17</v>
      </c>
      <c r="B20" s="43"/>
      <c r="C20" s="43"/>
      <c r="D20" s="44"/>
      <c r="E20" s="45"/>
      <c r="F20" s="46"/>
      <c r="G20" s="47">
        <f>SUM(F22:F26)</f>
        <v>1276.73</v>
      </c>
      <c r="H20" s="48"/>
      <c r="I20" s="49"/>
      <c r="J20" s="50"/>
      <c r="K20" s="47">
        <f>SUM(J22:J26)</f>
        <v>1313.93</v>
      </c>
    </row>
    <row r="21" spans="1:11" ht="13" customHeight="1">
      <c r="A21" s="162" t="s">
        <v>2</v>
      </c>
      <c r="B21" s="163"/>
      <c r="C21" s="163"/>
      <c r="D21" s="163"/>
      <c r="E21" s="163"/>
      <c r="F21" s="78" t="s">
        <v>61</v>
      </c>
      <c r="G21" s="166"/>
      <c r="H21" s="82"/>
      <c r="I21" s="79" t="s">
        <v>2</v>
      </c>
      <c r="J21" s="78" t="s">
        <v>61</v>
      </c>
      <c r="K21" s="174"/>
    </row>
    <row r="22" spans="1:11" ht="13" customHeight="1">
      <c r="A22" s="133" t="s">
        <v>179</v>
      </c>
      <c r="B22" s="134"/>
      <c r="C22" s="134"/>
      <c r="D22" s="134"/>
      <c r="E22" s="135"/>
      <c r="F22" s="80">
        <v>129.1</v>
      </c>
      <c r="G22" s="167"/>
      <c r="H22" s="154" t="s">
        <v>173</v>
      </c>
      <c r="I22" s="155"/>
      <c r="J22" s="23">
        <v>120.1</v>
      </c>
      <c r="K22" s="175"/>
    </row>
    <row r="23" spans="1:11" ht="13" customHeight="1">
      <c r="A23" s="159" t="s">
        <v>174</v>
      </c>
      <c r="B23" s="160"/>
      <c r="C23" s="160"/>
      <c r="D23" s="160"/>
      <c r="E23" s="161"/>
      <c r="F23" s="23">
        <v>524.47</v>
      </c>
      <c r="G23" s="167"/>
      <c r="H23" s="154" t="s">
        <v>175</v>
      </c>
      <c r="I23" s="155"/>
      <c r="J23" s="23">
        <v>861.42</v>
      </c>
      <c r="K23" s="175"/>
    </row>
    <row r="24" spans="1:11" ht="13" customHeight="1">
      <c r="A24" s="133" t="s">
        <v>176</v>
      </c>
      <c r="B24" s="134"/>
      <c r="C24" s="134"/>
      <c r="D24" s="134"/>
      <c r="E24" s="135"/>
      <c r="F24" s="23">
        <v>335.41</v>
      </c>
      <c r="G24" s="167"/>
      <c r="H24" s="154" t="s">
        <v>177</v>
      </c>
      <c r="I24" s="155"/>
      <c r="J24" s="23">
        <v>332.41</v>
      </c>
      <c r="K24" s="175"/>
    </row>
    <row r="25" spans="1:11" ht="13" customHeight="1">
      <c r="A25" s="133" t="s">
        <v>180</v>
      </c>
      <c r="B25" s="134"/>
      <c r="C25" s="134"/>
      <c r="D25" s="134"/>
      <c r="E25" s="135"/>
      <c r="F25" s="23">
        <v>134</v>
      </c>
      <c r="G25" s="167"/>
      <c r="H25" s="154"/>
      <c r="I25" s="155"/>
      <c r="J25" s="23">
        <v>0</v>
      </c>
      <c r="K25" s="175"/>
    </row>
    <row r="26" spans="1:11" ht="13" customHeight="1">
      <c r="A26" s="141" t="s">
        <v>178</v>
      </c>
      <c r="B26" s="142"/>
      <c r="C26" s="142"/>
      <c r="D26" s="142"/>
      <c r="E26" s="143"/>
      <c r="F26" s="81">
        <v>153.75</v>
      </c>
      <c r="G26" s="168"/>
      <c r="H26" s="179"/>
      <c r="I26" s="180"/>
      <c r="J26" s="23">
        <v>0</v>
      </c>
      <c r="K26" s="176"/>
    </row>
    <row r="27" spans="1:11">
      <c r="A27" s="36" t="s">
        <v>18</v>
      </c>
      <c r="B27" s="37"/>
      <c r="C27" s="37"/>
      <c r="D27" s="37"/>
      <c r="E27" s="38"/>
      <c r="F27" s="39"/>
      <c r="G27" s="40" t="s">
        <v>13</v>
      </c>
      <c r="H27" s="51"/>
      <c r="I27" s="52"/>
      <c r="J27" s="53"/>
      <c r="K27" s="40" t="s">
        <v>14</v>
      </c>
    </row>
    <row r="28" spans="1:11">
      <c r="A28" s="42" t="s">
        <v>19</v>
      </c>
      <c r="B28" s="43"/>
      <c r="C28" s="43"/>
      <c r="D28" s="54"/>
      <c r="E28" s="54"/>
      <c r="F28" s="46"/>
      <c r="G28" s="47">
        <f>SUM(F30:F34)</f>
        <v>0</v>
      </c>
      <c r="H28" s="55"/>
      <c r="I28" s="49"/>
      <c r="J28" s="50"/>
      <c r="K28" s="47">
        <f>SUM(J30:J34)</f>
        <v>0</v>
      </c>
    </row>
    <row r="29" spans="1:11" ht="13" customHeight="1">
      <c r="A29" s="150" t="s">
        <v>2</v>
      </c>
      <c r="B29" s="151"/>
      <c r="C29" s="151"/>
      <c r="D29" s="151"/>
      <c r="E29" s="151"/>
      <c r="F29" s="78" t="s">
        <v>61</v>
      </c>
      <c r="G29" s="196"/>
      <c r="H29" s="152" t="s">
        <v>2</v>
      </c>
      <c r="I29" s="153"/>
      <c r="J29" s="78" t="s">
        <v>61</v>
      </c>
      <c r="K29" s="193"/>
    </row>
    <row r="30" spans="1:11" ht="13" customHeight="1">
      <c r="A30" s="133"/>
      <c r="B30" s="134"/>
      <c r="C30" s="134"/>
      <c r="D30" s="134"/>
      <c r="E30" s="135"/>
      <c r="F30" s="23">
        <v>0</v>
      </c>
      <c r="G30" s="197"/>
      <c r="H30" s="154"/>
      <c r="I30" s="155"/>
      <c r="J30" s="23">
        <v>0</v>
      </c>
      <c r="K30" s="194"/>
    </row>
    <row r="31" spans="1:11" ht="13" customHeight="1">
      <c r="A31" s="133"/>
      <c r="B31" s="134"/>
      <c r="C31" s="134"/>
      <c r="D31" s="134"/>
      <c r="E31" s="135"/>
      <c r="F31" s="23">
        <v>0</v>
      </c>
      <c r="G31" s="197"/>
      <c r="H31" s="154"/>
      <c r="I31" s="155"/>
      <c r="J31" s="23">
        <v>0</v>
      </c>
      <c r="K31" s="194"/>
    </row>
    <row r="32" spans="1:11" ht="13" customHeight="1">
      <c r="A32" s="133"/>
      <c r="B32" s="134"/>
      <c r="C32" s="134"/>
      <c r="D32" s="134"/>
      <c r="E32" s="135"/>
      <c r="F32" s="23">
        <v>0</v>
      </c>
      <c r="G32" s="197"/>
      <c r="H32" s="154"/>
      <c r="I32" s="155"/>
      <c r="J32" s="23">
        <v>0</v>
      </c>
      <c r="K32" s="194"/>
    </row>
    <row r="33" spans="1:11" ht="13" customHeight="1">
      <c r="A33" s="144"/>
      <c r="B33" s="145"/>
      <c r="C33" s="145"/>
      <c r="D33" s="145"/>
      <c r="E33" s="146"/>
      <c r="F33" s="23">
        <v>0</v>
      </c>
      <c r="G33" s="197"/>
      <c r="H33" s="154"/>
      <c r="I33" s="155"/>
      <c r="J33" s="23">
        <v>0</v>
      </c>
      <c r="K33" s="194"/>
    </row>
    <row r="34" spans="1:11" ht="13" customHeight="1">
      <c r="A34" s="147"/>
      <c r="B34" s="148"/>
      <c r="C34" s="148"/>
      <c r="D34" s="148"/>
      <c r="E34" s="149"/>
      <c r="F34" s="23">
        <v>0</v>
      </c>
      <c r="G34" s="198"/>
      <c r="H34" s="179"/>
      <c r="I34" s="180"/>
      <c r="J34" s="23">
        <v>0</v>
      </c>
      <c r="K34" s="195"/>
    </row>
    <row r="35" spans="1:11">
      <c r="A35" s="36" t="s">
        <v>20</v>
      </c>
      <c r="B35" s="37"/>
      <c r="C35" s="37"/>
      <c r="D35" s="37"/>
      <c r="E35" s="38"/>
      <c r="F35" s="53"/>
      <c r="G35" s="40" t="s">
        <v>13</v>
      </c>
      <c r="H35" s="36"/>
      <c r="I35" s="38"/>
      <c r="J35" s="56"/>
      <c r="K35" s="40" t="s">
        <v>14</v>
      </c>
    </row>
    <row r="36" spans="1:11">
      <c r="A36" s="42" t="s">
        <v>21</v>
      </c>
      <c r="B36" s="43"/>
      <c r="C36" s="43"/>
      <c r="D36" s="54"/>
      <c r="E36" s="45"/>
      <c r="F36" s="57"/>
      <c r="G36" s="47">
        <f>SUM(F38:F44)</f>
        <v>0</v>
      </c>
      <c r="H36" s="58"/>
      <c r="I36" s="59"/>
      <c r="J36" s="60"/>
      <c r="K36" s="61">
        <f>SUM(J38:J44)</f>
        <v>2112.21</v>
      </c>
    </row>
    <row r="37" spans="1:11" ht="13" customHeight="1">
      <c r="A37" s="162" t="s">
        <v>2</v>
      </c>
      <c r="B37" s="163"/>
      <c r="C37" s="163"/>
      <c r="D37" s="163"/>
      <c r="E37" s="163"/>
      <c r="F37" s="78" t="s">
        <v>61</v>
      </c>
      <c r="G37" s="193"/>
      <c r="H37" s="164" t="s">
        <v>2</v>
      </c>
      <c r="I37" s="165"/>
      <c r="J37" s="78" t="s">
        <v>61</v>
      </c>
      <c r="K37" s="193"/>
    </row>
    <row r="38" spans="1:11" ht="13" customHeight="1">
      <c r="A38" s="136"/>
      <c r="B38" s="137"/>
      <c r="C38" s="137"/>
      <c r="D38" s="137"/>
      <c r="E38" s="138"/>
      <c r="F38" s="24">
        <v>0</v>
      </c>
      <c r="G38" s="194"/>
      <c r="H38" s="177" t="s">
        <v>62</v>
      </c>
      <c r="I38" s="178"/>
      <c r="J38" s="110">
        <f>SUM('COMPTE CHEQUES'!E5)</f>
        <v>2112.21</v>
      </c>
      <c r="K38" s="194"/>
    </row>
    <row r="39" spans="1:11" ht="13" customHeight="1">
      <c r="A39" s="136"/>
      <c r="B39" s="137"/>
      <c r="C39" s="137"/>
      <c r="D39" s="137"/>
      <c r="E39" s="138"/>
      <c r="F39" s="24">
        <v>0</v>
      </c>
      <c r="G39" s="194"/>
      <c r="H39" s="159"/>
      <c r="I39" s="161"/>
      <c r="J39" s="24">
        <v>0</v>
      </c>
      <c r="K39" s="194"/>
    </row>
    <row r="40" spans="1:11" ht="13" customHeight="1">
      <c r="A40" s="136"/>
      <c r="B40" s="137"/>
      <c r="C40" s="137"/>
      <c r="D40" s="137"/>
      <c r="E40" s="138"/>
      <c r="F40" s="24">
        <v>0</v>
      </c>
      <c r="G40" s="194"/>
      <c r="H40" s="159"/>
      <c r="I40" s="161"/>
      <c r="J40" s="24">
        <v>0</v>
      </c>
      <c r="K40" s="194"/>
    </row>
    <row r="41" spans="1:11" ht="13" customHeight="1">
      <c r="A41" s="136"/>
      <c r="B41" s="137"/>
      <c r="C41" s="137"/>
      <c r="D41" s="137"/>
      <c r="E41" s="138"/>
      <c r="F41" s="24">
        <v>0</v>
      </c>
      <c r="G41" s="194"/>
      <c r="H41" s="159"/>
      <c r="I41" s="161"/>
      <c r="J41" s="24">
        <v>0</v>
      </c>
      <c r="K41" s="194"/>
    </row>
    <row r="42" spans="1:11" ht="13" customHeight="1">
      <c r="A42" s="136"/>
      <c r="B42" s="137"/>
      <c r="C42" s="137"/>
      <c r="D42" s="137"/>
      <c r="E42" s="138"/>
      <c r="F42" s="24">
        <v>0</v>
      </c>
      <c r="G42" s="194"/>
      <c r="H42" s="159"/>
      <c r="I42" s="161"/>
      <c r="J42" s="24">
        <v>0</v>
      </c>
      <c r="K42" s="194"/>
    </row>
    <row r="43" spans="1:11" ht="13" customHeight="1">
      <c r="A43" s="136"/>
      <c r="B43" s="137"/>
      <c r="C43" s="137"/>
      <c r="D43" s="137"/>
      <c r="E43" s="138"/>
      <c r="F43" s="24">
        <v>0</v>
      </c>
      <c r="G43" s="194"/>
      <c r="H43" s="159"/>
      <c r="I43" s="161"/>
      <c r="J43" s="24">
        <v>0</v>
      </c>
      <c r="K43" s="194"/>
    </row>
    <row r="44" spans="1:11" ht="13" customHeight="1">
      <c r="A44" s="156"/>
      <c r="B44" s="157"/>
      <c r="C44" s="157"/>
      <c r="D44" s="157"/>
      <c r="E44" s="158"/>
      <c r="F44" s="24">
        <v>0</v>
      </c>
      <c r="G44" s="195"/>
      <c r="H44" s="181"/>
      <c r="I44" s="182"/>
      <c r="J44" s="24">
        <v>0</v>
      </c>
      <c r="K44" s="195"/>
    </row>
    <row r="45" spans="1:11">
      <c r="A45" s="36" t="s">
        <v>22</v>
      </c>
      <c r="B45" s="37"/>
      <c r="C45" s="37"/>
      <c r="D45" s="37"/>
      <c r="E45" s="38"/>
      <c r="F45" s="39"/>
      <c r="G45" s="40" t="s">
        <v>13</v>
      </c>
      <c r="H45" s="51"/>
      <c r="I45" s="52"/>
      <c r="J45" s="39"/>
      <c r="K45" s="40" t="s">
        <v>14</v>
      </c>
    </row>
    <row r="46" spans="1:11">
      <c r="A46" s="42" t="s">
        <v>24</v>
      </c>
      <c r="B46" s="62"/>
      <c r="C46" s="43"/>
      <c r="D46" s="54"/>
      <c r="E46" s="54"/>
      <c r="F46" s="46"/>
      <c r="G46" s="47">
        <f>SUM(F48:F68)</f>
        <v>3346.73</v>
      </c>
      <c r="H46" s="55"/>
      <c r="I46" s="49"/>
      <c r="J46" s="63"/>
      <c r="K46" s="47">
        <f>SUM(J48:J68)</f>
        <v>145</v>
      </c>
    </row>
    <row r="47" spans="1:11" ht="13" customHeight="1">
      <c r="A47" s="162" t="s">
        <v>2</v>
      </c>
      <c r="B47" s="163"/>
      <c r="C47" s="163"/>
      <c r="D47" s="163"/>
      <c r="E47" s="163"/>
      <c r="F47" s="78" t="s">
        <v>61</v>
      </c>
      <c r="G47" s="196"/>
      <c r="H47" s="164" t="s">
        <v>2</v>
      </c>
      <c r="I47" s="165"/>
      <c r="J47" s="78" t="s">
        <v>61</v>
      </c>
      <c r="K47" s="193"/>
    </row>
    <row r="48" spans="1:11" ht="13" customHeight="1">
      <c r="A48" s="183" t="s">
        <v>25</v>
      </c>
      <c r="B48" s="184"/>
      <c r="C48" s="184"/>
      <c r="D48" s="184"/>
      <c r="E48" s="185"/>
      <c r="F48" s="25">
        <v>123</v>
      </c>
      <c r="G48" s="197"/>
      <c r="H48" s="154"/>
      <c r="I48" s="155"/>
      <c r="J48" s="26">
        <v>0</v>
      </c>
      <c r="K48" s="194"/>
    </row>
    <row r="49" spans="1:11" ht="13" customHeight="1">
      <c r="A49" s="139" t="s">
        <v>26</v>
      </c>
      <c r="B49" s="186"/>
      <c r="C49" s="186"/>
      <c r="D49" s="186"/>
      <c r="E49" s="140"/>
      <c r="F49" s="25">
        <v>1392</v>
      </c>
      <c r="G49" s="197"/>
      <c r="H49" s="154"/>
      <c r="I49" s="155"/>
      <c r="J49" s="26">
        <v>0</v>
      </c>
      <c r="K49" s="194"/>
    </row>
    <row r="50" spans="1:11" ht="13" customHeight="1">
      <c r="A50" s="183" t="s">
        <v>27</v>
      </c>
      <c r="B50" s="184"/>
      <c r="C50" s="184"/>
      <c r="D50" s="184"/>
      <c r="E50" s="185"/>
      <c r="F50" s="25">
        <v>109</v>
      </c>
      <c r="G50" s="197"/>
      <c r="H50" s="154"/>
      <c r="I50" s="155"/>
      <c r="J50" s="26">
        <v>0</v>
      </c>
      <c r="K50" s="194"/>
    </row>
    <row r="51" spans="1:11" ht="13" customHeight="1">
      <c r="A51" s="183" t="s">
        <v>182</v>
      </c>
      <c r="B51" s="184"/>
      <c r="C51" s="184"/>
      <c r="D51" s="184"/>
      <c r="E51" s="185"/>
      <c r="F51" s="25">
        <v>114.83</v>
      </c>
      <c r="G51" s="197"/>
      <c r="H51" s="154"/>
      <c r="I51" s="155"/>
      <c r="J51" s="26">
        <v>0</v>
      </c>
      <c r="K51" s="194"/>
    </row>
    <row r="52" spans="1:11" ht="13" customHeight="1">
      <c r="A52" s="183" t="s">
        <v>28</v>
      </c>
      <c r="B52" s="184"/>
      <c r="C52" s="184"/>
      <c r="D52" s="184"/>
      <c r="E52" s="185"/>
      <c r="F52" s="25">
        <v>0</v>
      </c>
      <c r="G52" s="197"/>
      <c r="H52" s="154"/>
      <c r="I52" s="155"/>
      <c r="J52" s="26">
        <v>0</v>
      </c>
      <c r="K52" s="194"/>
    </row>
    <row r="53" spans="1:11" ht="13" customHeight="1">
      <c r="A53" s="183" t="s">
        <v>29</v>
      </c>
      <c r="B53" s="184"/>
      <c r="C53" s="184"/>
      <c r="D53" s="184"/>
      <c r="E53" s="185"/>
      <c r="F53" s="25">
        <v>0</v>
      </c>
      <c r="G53" s="197"/>
      <c r="H53" s="154"/>
      <c r="I53" s="155"/>
      <c r="J53" s="26">
        <v>0</v>
      </c>
      <c r="K53" s="194"/>
    </row>
    <row r="54" spans="1:11" ht="13" customHeight="1">
      <c r="A54" s="183" t="s">
        <v>30</v>
      </c>
      <c r="B54" s="184"/>
      <c r="C54" s="184"/>
      <c r="D54" s="184"/>
      <c r="E54" s="185"/>
      <c r="F54" s="25">
        <v>0</v>
      </c>
      <c r="G54" s="197"/>
      <c r="H54" s="154"/>
      <c r="I54" s="155"/>
      <c r="J54" s="26">
        <v>0</v>
      </c>
      <c r="K54" s="194"/>
    </row>
    <row r="55" spans="1:11" ht="13" customHeight="1">
      <c r="A55" s="183" t="s">
        <v>31</v>
      </c>
      <c r="B55" s="184"/>
      <c r="C55" s="184"/>
      <c r="D55" s="184"/>
      <c r="E55" s="185"/>
      <c r="F55" s="25">
        <v>0</v>
      </c>
      <c r="G55" s="197"/>
      <c r="H55" s="154"/>
      <c r="I55" s="155"/>
      <c r="J55" s="26">
        <v>0</v>
      </c>
      <c r="K55" s="194"/>
    </row>
    <row r="56" spans="1:11" ht="13" customHeight="1">
      <c r="A56" s="183" t="s">
        <v>32</v>
      </c>
      <c r="B56" s="184"/>
      <c r="C56" s="184"/>
      <c r="D56" s="184"/>
      <c r="E56" s="185"/>
      <c r="F56" s="25">
        <v>0</v>
      </c>
      <c r="G56" s="197"/>
      <c r="H56" s="154"/>
      <c r="I56" s="155"/>
      <c r="J56" s="26">
        <v>0</v>
      </c>
      <c r="K56" s="194"/>
    </row>
    <row r="57" spans="1:11" ht="13" customHeight="1">
      <c r="A57" s="183" t="s">
        <v>33</v>
      </c>
      <c r="B57" s="184"/>
      <c r="C57" s="184"/>
      <c r="D57" s="184"/>
      <c r="E57" s="185"/>
      <c r="F57" s="25">
        <v>0</v>
      </c>
      <c r="G57" s="197"/>
      <c r="H57" s="154"/>
      <c r="I57" s="155"/>
      <c r="J57" s="26">
        <v>0</v>
      </c>
      <c r="K57" s="194"/>
    </row>
    <row r="58" spans="1:11" ht="13" customHeight="1">
      <c r="A58" s="183" t="s">
        <v>34</v>
      </c>
      <c r="B58" s="184"/>
      <c r="C58" s="184"/>
      <c r="D58" s="184"/>
      <c r="E58" s="185"/>
      <c r="F58" s="25">
        <v>0</v>
      </c>
      <c r="G58" s="197"/>
      <c r="H58" s="154"/>
      <c r="I58" s="155"/>
      <c r="J58" s="26">
        <v>0</v>
      </c>
      <c r="K58" s="194"/>
    </row>
    <row r="59" spans="1:11" ht="13" customHeight="1">
      <c r="A59" s="183" t="s">
        <v>35</v>
      </c>
      <c r="B59" s="184"/>
      <c r="C59" s="184"/>
      <c r="D59" s="184"/>
      <c r="E59" s="185"/>
      <c r="F59" s="25">
        <v>0</v>
      </c>
      <c r="G59" s="197"/>
      <c r="H59" s="154"/>
      <c r="I59" s="155"/>
      <c r="J59" s="26">
        <v>0</v>
      </c>
      <c r="K59" s="194"/>
    </row>
    <row r="60" spans="1:11" ht="13" customHeight="1">
      <c r="A60" s="183" t="s">
        <v>36</v>
      </c>
      <c r="B60" s="184"/>
      <c r="C60" s="184"/>
      <c r="D60" s="184"/>
      <c r="E60" s="185"/>
      <c r="F60" s="25">
        <v>84</v>
      </c>
      <c r="G60" s="197"/>
      <c r="H60" s="154"/>
      <c r="I60" s="155"/>
      <c r="J60" s="26">
        <v>0</v>
      </c>
      <c r="K60" s="194"/>
    </row>
    <row r="61" spans="1:11" ht="13" customHeight="1">
      <c r="A61" s="183" t="s">
        <v>37</v>
      </c>
      <c r="B61" s="184"/>
      <c r="C61" s="184"/>
      <c r="D61" s="184"/>
      <c r="E61" s="185"/>
      <c r="F61" s="25">
        <v>0</v>
      </c>
      <c r="G61" s="197"/>
      <c r="H61" s="154"/>
      <c r="I61" s="155"/>
      <c r="J61" s="26">
        <v>0</v>
      </c>
      <c r="K61" s="194"/>
    </row>
    <row r="62" spans="1:11" ht="13" customHeight="1">
      <c r="A62" s="183" t="s">
        <v>38</v>
      </c>
      <c r="B62" s="184"/>
      <c r="C62" s="184"/>
      <c r="D62" s="184"/>
      <c r="E62" s="185"/>
      <c r="F62" s="25">
        <v>0</v>
      </c>
      <c r="G62" s="197"/>
      <c r="H62" s="154"/>
      <c r="I62" s="155"/>
      <c r="J62" s="26">
        <v>0</v>
      </c>
      <c r="K62" s="194"/>
    </row>
    <row r="63" spans="1:11" ht="13" customHeight="1">
      <c r="A63" s="183" t="s">
        <v>39</v>
      </c>
      <c r="B63" s="184"/>
      <c r="C63" s="184"/>
      <c r="D63" s="184"/>
      <c r="E63" s="185"/>
      <c r="F63" s="25">
        <v>197</v>
      </c>
      <c r="G63" s="197"/>
      <c r="H63" s="154" t="s">
        <v>181</v>
      </c>
      <c r="I63" s="155"/>
      <c r="J63" s="26">
        <v>145</v>
      </c>
      <c r="K63" s="194"/>
    </row>
    <row r="64" spans="1:11" ht="13" customHeight="1">
      <c r="A64" s="183" t="s">
        <v>40</v>
      </c>
      <c r="B64" s="184"/>
      <c r="C64" s="184"/>
      <c r="D64" s="184"/>
      <c r="E64" s="185"/>
      <c r="F64" s="25">
        <v>0</v>
      </c>
      <c r="G64" s="197"/>
      <c r="H64" s="154"/>
      <c r="I64" s="155"/>
      <c r="J64" s="26">
        <v>0</v>
      </c>
      <c r="K64" s="194"/>
    </row>
    <row r="65" spans="1:11" ht="13" customHeight="1">
      <c r="A65" s="183" t="s">
        <v>44</v>
      </c>
      <c r="B65" s="184"/>
      <c r="C65" s="184"/>
      <c r="D65" s="184"/>
      <c r="E65" s="185"/>
      <c r="F65" s="25">
        <v>0</v>
      </c>
      <c r="G65" s="197"/>
      <c r="H65" s="154"/>
      <c r="I65" s="155"/>
      <c r="J65" s="26">
        <v>0</v>
      </c>
      <c r="K65" s="194"/>
    </row>
    <row r="66" spans="1:11" ht="13" customHeight="1">
      <c r="A66" s="183" t="s">
        <v>41</v>
      </c>
      <c r="B66" s="184"/>
      <c r="C66" s="184"/>
      <c r="D66" s="184"/>
      <c r="E66" s="185"/>
      <c r="F66" s="25">
        <v>0</v>
      </c>
      <c r="G66" s="197"/>
      <c r="H66" s="154"/>
      <c r="I66" s="155"/>
      <c r="J66" s="26">
        <v>0</v>
      </c>
      <c r="K66" s="194"/>
    </row>
    <row r="67" spans="1:11" ht="13" customHeight="1">
      <c r="A67" s="183" t="s">
        <v>46</v>
      </c>
      <c r="B67" s="184"/>
      <c r="C67" s="184"/>
      <c r="D67" s="184"/>
      <c r="E67" s="185"/>
      <c r="F67" s="25">
        <v>1326.9</v>
      </c>
      <c r="G67" s="197"/>
      <c r="H67" s="154"/>
      <c r="I67" s="155"/>
      <c r="J67" s="26">
        <v>0</v>
      </c>
      <c r="K67" s="194"/>
    </row>
    <row r="68" spans="1:11" ht="13" customHeight="1">
      <c r="A68" s="187"/>
      <c r="B68" s="188"/>
      <c r="C68" s="188"/>
      <c r="D68" s="188"/>
      <c r="E68" s="189"/>
      <c r="F68" s="25">
        <v>0</v>
      </c>
      <c r="G68" s="198"/>
      <c r="H68" s="179"/>
      <c r="I68" s="180"/>
      <c r="J68" s="26">
        <v>0</v>
      </c>
      <c r="K68" s="195"/>
    </row>
    <row r="69" spans="1:11">
      <c r="A69" s="64" t="s">
        <v>23</v>
      </c>
      <c r="B69" s="65"/>
      <c r="C69" s="66"/>
      <c r="D69" s="67"/>
      <c r="E69" s="52"/>
      <c r="F69" s="39"/>
      <c r="G69" s="40" t="s">
        <v>13</v>
      </c>
      <c r="H69" s="51"/>
      <c r="I69" s="52"/>
      <c r="J69" s="39"/>
      <c r="K69" s="40" t="s">
        <v>14</v>
      </c>
    </row>
    <row r="70" spans="1:11">
      <c r="A70" s="42" t="s">
        <v>49</v>
      </c>
      <c r="B70" s="43"/>
      <c r="C70" s="43"/>
      <c r="D70" s="54"/>
      <c r="E70" s="54"/>
      <c r="F70" s="63"/>
      <c r="G70" s="47">
        <f>SUM(F72:F76)</f>
        <v>921.83999999999992</v>
      </c>
      <c r="H70" s="55"/>
      <c r="I70" s="49"/>
      <c r="J70" s="63"/>
      <c r="K70" s="47">
        <f>SUM(J72:J76)</f>
        <v>0</v>
      </c>
    </row>
    <row r="71" spans="1:11">
      <c r="A71" s="162" t="s">
        <v>2</v>
      </c>
      <c r="B71" s="163"/>
      <c r="C71" s="163"/>
      <c r="D71" s="163"/>
      <c r="E71" s="163"/>
      <c r="F71" s="78" t="s">
        <v>61</v>
      </c>
      <c r="G71" s="196"/>
      <c r="H71" s="162" t="s">
        <v>2</v>
      </c>
      <c r="I71" s="163"/>
      <c r="J71" s="78" t="s">
        <v>61</v>
      </c>
      <c r="K71" s="174"/>
    </row>
    <row r="72" spans="1:11">
      <c r="A72" s="183" t="s">
        <v>183</v>
      </c>
      <c r="B72" s="184"/>
      <c r="C72" s="184"/>
      <c r="D72" s="184"/>
      <c r="E72" s="185"/>
      <c r="F72" s="24">
        <v>387.84</v>
      </c>
      <c r="G72" s="197"/>
      <c r="H72" s="159"/>
      <c r="I72" s="161"/>
      <c r="J72" s="24">
        <v>0</v>
      </c>
      <c r="K72" s="175"/>
    </row>
    <row r="73" spans="1:11">
      <c r="A73" s="139" t="s">
        <v>184</v>
      </c>
      <c r="B73" s="186"/>
      <c r="C73" s="186"/>
      <c r="D73" s="186"/>
      <c r="E73" s="140"/>
      <c r="F73" s="23">
        <v>534</v>
      </c>
      <c r="G73" s="197"/>
      <c r="H73" s="139"/>
      <c r="I73" s="140"/>
      <c r="J73" s="23">
        <v>0</v>
      </c>
      <c r="K73" s="175"/>
    </row>
    <row r="74" spans="1:11">
      <c r="A74" s="183"/>
      <c r="B74" s="184"/>
      <c r="C74" s="184"/>
      <c r="D74" s="184"/>
      <c r="E74" s="185"/>
      <c r="F74" s="27">
        <v>0</v>
      </c>
      <c r="G74" s="197"/>
      <c r="H74" s="139"/>
      <c r="I74" s="140"/>
      <c r="J74" s="27">
        <v>0</v>
      </c>
      <c r="K74" s="175"/>
    </row>
    <row r="75" spans="1:11">
      <c r="A75" s="183"/>
      <c r="B75" s="184"/>
      <c r="C75" s="184"/>
      <c r="D75" s="184"/>
      <c r="E75" s="185"/>
      <c r="F75" s="24">
        <v>0</v>
      </c>
      <c r="G75" s="197"/>
      <c r="H75" s="139"/>
      <c r="I75" s="140"/>
      <c r="J75" s="24">
        <v>0</v>
      </c>
      <c r="K75" s="175"/>
    </row>
    <row r="76" spans="1:11" ht="14" thickBot="1">
      <c r="A76" s="206"/>
      <c r="B76" s="207"/>
      <c r="C76" s="207"/>
      <c r="D76" s="207"/>
      <c r="E76" s="208"/>
      <c r="F76" s="28">
        <v>0</v>
      </c>
      <c r="G76" s="202"/>
      <c r="H76" s="200"/>
      <c r="I76" s="201"/>
      <c r="J76" s="28">
        <v>0</v>
      </c>
      <c r="K76" s="199"/>
    </row>
    <row r="77" spans="1:11" ht="17" thickBot="1">
      <c r="A77" s="203" t="s">
        <v>42</v>
      </c>
      <c r="B77" s="203"/>
      <c r="C77" s="203"/>
      <c r="D77" s="203"/>
      <c r="E77" s="203"/>
      <c r="F77" s="204"/>
      <c r="G77" s="70">
        <f>SUM(G6+G20+G28+G36+G46+G70)</f>
        <v>5545.3</v>
      </c>
      <c r="H77" s="205" t="s">
        <v>43</v>
      </c>
      <c r="I77" s="203"/>
      <c r="J77" s="204"/>
      <c r="K77" s="71">
        <f>SUM(K6+K20+K28+K36+K46+K70)</f>
        <v>8662.14</v>
      </c>
    </row>
    <row r="78" spans="1:11">
      <c r="A78" s="68"/>
      <c r="B78" s="68"/>
      <c r="C78" s="68"/>
      <c r="D78" s="68"/>
      <c r="E78" s="69"/>
      <c r="F78" s="35"/>
      <c r="G78" s="72"/>
      <c r="H78" s="33"/>
      <c r="I78" s="34"/>
      <c r="J78" s="35"/>
      <c r="K78" s="72"/>
    </row>
    <row r="79" spans="1:11">
      <c r="A79" s="190" t="s">
        <v>67</v>
      </c>
      <c r="B79" s="191"/>
      <c r="C79" s="191"/>
      <c r="D79" s="191"/>
      <c r="E79" s="30"/>
      <c r="F79" s="73">
        <f>K77</f>
        <v>8662.14</v>
      </c>
      <c r="G79" s="69"/>
      <c r="H79" s="35"/>
      <c r="I79" s="34"/>
      <c r="J79" s="35"/>
      <c r="K79" s="72"/>
    </row>
    <row r="80" spans="1:11">
      <c r="A80" s="190" t="s">
        <v>68</v>
      </c>
      <c r="B80" s="191"/>
      <c r="C80" s="191"/>
      <c r="D80" s="191"/>
      <c r="E80" s="29"/>
      <c r="F80" s="74">
        <f>G77</f>
        <v>5545.3</v>
      </c>
      <c r="G80" s="69"/>
      <c r="H80" s="35"/>
      <c r="I80" s="34"/>
      <c r="J80" s="35"/>
      <c r="K80" s="72"/>
    </row>
    <row r="81" spans="1:11">
      <c r="A81" s="190" t="s">
        <v>69</v>
      </c>
      <c r="B81" s="191"/>
      <c r="C81" s="191"/>
      <c r="D81" s="191"/>
      <c r="E81" s="29"/>
      <c r="F81" s="75">
        <f>SUM(F79-F80)</f>
        <v>3116.8399999999992</v>
      </c>
      <c r="G81" s="69"/>
      <c r="H81" s="35"/>
      <c r="I81" s="34"/>
      <c r="J81" s="35"/>
      <c r="K81" s="72"/>
    </row>
    <row r="82" spans="1:11">
      <c r="A82" s="29"/>
      <c r="B82" s="29"/>
      <c r="C82" s="29"/>
      <c r="D82" s="29"/>
      <c r="E82" s="30"/>
      <c r="F82" s="76"/>
      <c r="G82" s="131" t="s">
        <v>71</v>
      </c>
      <c r="H82" s="132"/>
      <c r="I82" s="132"/>
      <c r="J82" s="132"/>
      <c r="K82" s="132"/>
    </row>
    <row r="83" spans="1:11">
      <c r="A83" s="190" t="s">
        <v>70</v>
      </c>
      <c r="B83" s="191"/>
      <c r="C83" s="191"/>
      <c r="D83" s="191"/>
      <c r="E83" s="192"/>
      <c r="F83" s="77">
        <f>K77-G77</f>
        <v>3116.8399999999992</v>
      </c>
      <c r="G83" s="131" t="s">
        <v>47</v>
      </c>
      <c r="H83" s="132"/>
      <c r="I83" s="132"/>
      <c r="J83" s="132"/>
      <c r="K83" s="132"/>
    </row>
    <row r="84" spans="1:11">
      <c r="A84" s="29"/>
      <c r="B84" s="29"/>
      <c r="C84" s="29"/>
      <c r="D84" s="29"/>
      <c r="E84" s="30"/>
      <c r="F84" s="19"/>
      <c r="G84" s="31"/>
      <c r="H84" s="17"/>
      <c r="I84" s="18"/>
      <c r="J84" s="19"/>
      <c r="K84" s="31"/>
    </row>
  </sheetData>
  <sheetProtection selectLockedCells="1"/>
  <mergeCells count="144">
    <mergeCell ref="A80:D80"/>
    <mergeCell ref="A81:D81"/>
    <mergeCell ref="A83:E83"/>
    <mergeCell ref="G7:G18"/>
    <mergeCell ref="K7:K18"/>
    <mergeCell ref="G47:G68"/>
    <mergeCell ref="K47:K68"/>
    <mergeCell ref="K71:K76"/>
    <mergeCell ref="K37:K44"/>
    <mergeCell ref="A74:E74"/>
    <mergeCell ref="H71:I71"/>
    <mergeCell ref="H72:I72"/>
    <mergeCell ref="H74:I74"/>
    <mergeCell ref="H75:I75"/>
    <mergeCell ref="H76:I76"/>
    <mergeCell ref="A79:D79"/>
    <mergeCell ref="G71:G76"/>
    <mergeCell ref="A77:F77"/>
    <mergeCell ref="H77:J77"/>
    <mergeCell ref="A75:E75"/>
    <mergeCell ref="A76:E76"/>
    <mergeCell ref="G37:G44"/>
    <mergeCell ref="K29:K34"/>
    <mergeCell ref="G29:G34"/>
    <mergeCell ref="H66:I66"/>
    <mergeCell ref="H67:I67"/>
    <mergeCell ref="H68:I68"/>
    <mergeCell ref="A72:E72"/>
    <mergeCell ref="A73:E73"/>
    <mergeCell ref="H65:I65"/>
    <mergeCell ref="A66:E66"/>
    <mergeCell ref="A67:E67"/>
    <mergeCell ref="A68:E68"/>
    <mergeCell ref="H62:I62"/>
    <mergeCell ref="H63:I63"/>
    <mergeCell ref="H64:I64"/>
    <mergeCell ref="H54:I54"/>
    <mergeCell ref="H55:I55"/>
    <mergeCell ref="H56:I56"/>
    <mergeCell ref="H57:I57"/>
    <mergeCell ref="A47:E47"/>
    <mergeCell ref="H58:I58"/>
    <mergeCell ref="H59:I59"/>
    <mergeCell ref="H48:I48"/>
    <mergeCell ref="H49:I49"/>
    <mergeCell ref="H50:I50"/>
    <mergeCell ref="H51:I51"/>
    <mergeCell ref="H52:I52"/>
    <mergeCell ref="H53:I53"/>
    <mergeCell ref="H60:I60"/>
    <mergeCell ref="A37:E37"/>
    <mergeCell ref="H47:I47"/>
    <mergeCell ref="A71:E71"/>
    <mergeCell ref="A48:E48"/>
    <mergeCell ref="A49:E49"/>
    <mergeCell ref="A50:E50"/>
    <mergeCell ref="H43:I43"/>
    <mergeCell ref="A39:E39"/>
    <mergeCell ref="A51:E51"/>
    <mergeCell ref="A52:E52"/>
    <mergeCell ref="A53:E53"/>
    <mergeCell ref="A54:E54"/>
    <mergeCell ref="A55:E55"/>
    <mergeCell ref="A56:E56"/>
    <mergeCell ref="A57:E57"/>
    <mergeCell ref="A58:E58"/>
    <mergeCell ref="A59:E59"/>
    <mergeCell ref="A60:E60"/>
    <mergeCell ref="A61:E61"/>
    <mergeCell ref="A62:E62"/>
    <mergeCell ref="A63:E63"/>
    <mergeCell ref="A64:E64"/>
    <mergeCell ref="A65:E65"/>
    <mergeCell ref="H61:I61"/>
    <mergeCell ref="H39:I39"/>
    <mergeCell ref="H40:I40"/>
    <mergeCell ref="H41:I41"/>
    <mergeCell ref="H42:I42"/>
    <mergeCell ref="H25:I25"/>
    <mergeCell ref="H26:I26"/>
    <mergeCell ref="H44:I44"/>
    <mergeCell ref="H34:I34"/>
    <mergeCell ref="H37:I37"/>
    <mergeCell ref="A22:E22"/>
    <mergeCell ref="A23:E23"/>
    <mergeCell ref="A24:E24"/>
    <mergeCell ref="A12:E12"/>
    <mergeCell ref="A13:E13"/>
    <mergeCell ref="A7:E7"/>
    <mergeCell ref="A14:E14"/>
    <mergeCell ref="H7:I7"/>
    <mergeCell ref="H22:I22"/>
    <mergeCell ref="H23:I23"/>
    <mergeCell ref="H24:I24"/>
    <mergeCell ref="H11:I11"/>
    <mergeCell ref="A21:E21"/>
    <mergeCell ref="G21:G26"/>
    <mergeCell ref="A18:E18"/>
    <mergeCell ref="H18:I18"/>
    <mergeCell ref="H17:I17"/>
    <mergeCell ref="A15:E15"/>
    <mergeCell ref="H15:I15"/>
    <mergeCell ref="H12:I12"/>
    <mergeCell ref="H13:I13"/>
    <mergeCell ref="A9:E9"/>
    <mergeCell ref="A10:E10"/>
    <mergeCell ref="A11:E11"/>
    <mergeCell ref="G83:K83"/>
    <mergeCell ref="G82:K82"/>
    <mergeCell ref="A25:E25"/>
    <mergeCell ref="A38:E38"/>
    <mergeCell ref="H73:I73"/>
    <mergeCell ref="A26:E26"/>
    <mergeCell ref="A33:E33"/>
    <mergeCell ref="A34:E34"/>
    <mergeCell ref="A31:E31"/>
    <mergeCell ref="A32:E32"/>
    <mergeCell ref="A29:E29"/>
    <mergeCell ref="A30:E30"/>
    <mergeCell ref="H29:I29"/>
    <mergeCell ref="H30:I30"/>
    <mergeCell ref="A40:E40"/>
    <mergeCell ref="A41:E41"/>
    <mergeCell ref="A42:E42"/>
    <mergeCell ref="A43:E43"/>
    <mergeCell ref="A44:E44"/>
    <mergeCell ref="H31:I31"/>
    <mergeCell ref="H32:I32"/>
    <mergeCell ref="H33:I33"/>
    <mergeCell ref="K21:K26"/>
    <mergeCell ref="H38:I38"/>
    <mergeCell ref="A1:K1"/>
    <mergeCell ref="A2:G2"/>
    <mergeCell ref="H2:K2"/>
    <mergeCell ref="A3:K3"/>
    <mergeCell ref="A17:E17"/>
    <mergeCell ref="A16:E16"/>
    <mergeCell ref="H16:I16"/>
    <mergeCell ref="A6:B6"/>
    <mergeCell ref="A8:E8"/>
    <mergeCell ref="H8:I8"/>
    <mergeCell ref="H14:I14"/>
    <mergeCell ref="H9:I9"/>
    <mergeCell ref="H10:I10"/>
  </mergeCells>
  <phoneticPr fontId="19" type="noConversion"/>
  <pageMargins left="0.78740157499999996" right="0.78740157499999996" top="0.42" bottom="0.49" header="0.4" footer="0.4921259845"/>
  <pageSetup paperSize="9" scale="82" orientation="landscape" horizontalDpi="4294967293"/>
  <headerFooter alignWithMargins="0"/>
  <rowBreaks count="1" manualBreakCount="1">
    <brk id="4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48"/>
  <sheetViews>
    <sheetView view="pageBreakPreview" topLeftCell="A26" zoomScale="130" zoomScaleNormal="100" zoomScaleSheetLayoutView="130" workbookViewId="0">
      <selection activeCell="A42" sqref="A42:E42"/>
    </sheetView>
  </sheetViews>
  <sheetFormatPr baseColWidth="10" defaultRowHeight="13"/>
  <cols>
    <col min="1" max="1" width="11.5" style="16" customWidth="1"/>
    <col min="2" max="2" width="38.5" style="16" customWidth="1"/>
    <col min="3" max="3" width="17.5" style="16" customWidth="1"/>
    <col min="4" max="6" width="11.1640625" style="16" customWidth="1"/>
    <col min="7" max="16384" width="10.83203125" style="16"/>
  </cols>
  <sheetData>
    <row r="1" spans="1:8" ht="31.5" customHeight="1">
      <c r="A1" s="209" t="s">
        <v>0</v>
      </c>
      <c r="B1" s="209"/>
      <c r="C1" s="210"/>
      <c r="D1" s="210"/>
      <c r="E1" s="210"/>
      <c r="F1" s="210"/>
    </row>
    <row r="2" spans="1:8" ht="14" thickBot="1">
      <c r="A2" s="32"/>
      <c r="B2" s="32"/>
      <c r="C2" s="32"/>
      <c r="D2" s="32"/>
      <c r="E2" s="32"/>
      <c r="F2" s="32"/>
    </row>
    <row r="3" spans="1:8" ht="16.5" customHeight="1" thickBot="1">
      <c r="A3" s="90" t="s">
        <v>1</v>
      </c>
      <c r="B3" s="90" t="s">
        <v>2</v>
      </c>
      <c r="C3" s="90" t="s">
        <v>50</v>
      </c>
      <c r="D3" s="91" t="s">
        <v>5</v>
      </c>
      <c r="E3" s="91" t="s">
        <v>3</v>
      </c>
      <c r="F3" s="91" t="s">
        <v>4</v>
      </c>
      <c r="H3" s="83"/>
    </row>
    <row r="4" spans="1:8" ht="16.5" customHeight="1">
      <c r="A4" s="211"/>
      <c r="B4" s="212"/>
      <c r="C4" s="212"/>
      <c r="D4" s="212"/>
      <c r="E4" s="213"/>
      <c r="F4" s="92"/>
      <c r="H4" s="83"/>
    </row>
    <row r="5" spans="1:8" ht="16.5" customHeight="1">
      <c r="A5" s="84">
        <v>44096</v>
      </c>
      <c r="B5" s="111" t="s">
        <v>73</v>
      </c>
      <c r="C5" s="85"/>
      <c r="D5" s="86"/>
      <c r="E5" s="86">
        <v>270</v>
      </c>
      <c r="F5" s="93">
        <f>F4-D5+E5</f>
        <v>270</v>
      </c>
    </row>
    <row r="6" spans="1:8" ht="16.5" customHeight="1">
      <c r="A6" s="84">
        <v>44110</v>
      </c>
      <c r="B6" s="84" t="s">
        <v>86</v>
      </c>
      <c r="C6" s="85"/>
      <c r="D6" s="86"/>
      <c r="E6" s="86">
        <v>60</v>
      </c>
      <c r="F6" s="93">
        <f t="shared" ref="F6:F25" si="0">F5-D6+E6</f>
        <v>330</v>
      </c>
    </row>
    <row r="7" spans="1:8" ht="16.5" customHeight="1">
      <c r="A7" s="84">
        <v>44112</v>
      </c>
      <c r="B7" s="84" t="s">
        <v>87</v>
      </c>
      <c r="C7" s="85"/>
      <c r="D7" s="86"/>
      <c r="E7" s="86">
        <v>360</v>
      </c>
      <c r="F7" s="93">
        <f t="shared" si="0"/>
        <v>690</v>
      </c>
    </row>
    <row r="8" spans="1:8" ht="16.5" customHeight="1">
      <c r="A8" s="84">
        <v>44115</v>
      </c>
      <c r="B8" s="84" t="s">
        <v>89</v>
      </c>
      <c r="C8" s="85"/>
      <c r="D8" s="86"/>
      <c r="E8" s="86">
        <v>120</v>
      </c>
      <c r="F8" s="93">
        <f t="shared" si="0"/>
        <v>810</v>
      </c>
    </row>
    <row r="9" spans="1:8" ht="16.5" customHeight="1">
      <c r="A9" s="84">
        <v>44115</v>
      </c>
      <c r="B9" s="84" t="s">
        <v>90</v>
      </c>
      <c r="C9" s="85"/>
      <c r="D9" s="86"/>
      <c r="E9" s="86">
        <v>150</v>
      </c>
      <c r="F9" s="93">
        <f t="shared" si="0"/>
        <v>960</v>
      </c>
    </row>
    <row r="10" spans="1:8" ht="16.5" customHeight="1">
      <c r="A10" s="84">
        <v>44116</v>
      </c>
      <c r="B10" s="84" t="s">
        <v>92</v>
      </c>
      <c r="C10" s="85"/>
      <c r="D10" s="87"/>
      <c r="E10" s="86">
        <v>60</v>
      </c>
      <c r="F10" s="93">
        <f t="shared" si="0"/>
        <v>1020</v>
      </c>
    </row>
    <row r="11" spans="1:8" ht="16.5" customHeight="1">
      <c r="A11" s="84">
        <v>44123</v>
      </c>
      <c r="B11" s="84" t="s">
        <v>95</v>
      </c>
      <c r="C11" s="85"/>
      <c r="D11" s="87"/>
      <c r="E11" s="86">
        <v>180</v>
      </c>
      <c r="F11" s="93">
        <f t="shared" si="0"/>
        <v>1200</v>
      </c>
    </row>
    <row r="12" spans="1:8" ht="16.5" customHeight="1">
      <c r="A12" s="84">
        <v>44130</v>
      </c>
      <c r="B12" s="85" t="s">
        <v>102</v>
      </c>
      <c r="C12" s="85"/>
      <c r="D12" s="87"/>
      <c r="E12" s="86">
        <v>240</v>
      </c>
      <c r="F12" s="93">
        <f t="shared" si="0"/>
        <v>1440</v>
      </c>
    </row>
    <row r="13" spans="1:8" ht="16.5" customHeight="1">
      <c r="A13" s="84">
        <v>44158</v>
      </c>
      <c r="B13" s="85" t="s">
        <v>107</v>
      </c>
      <c r="C13" s="85"/>
      <c r="D13" s="87"/>
      <c r="E13" s="86">
        <v>120</v>
      </c>
      <c r="F13" s="93">
        <f t="shared" si="0"/>
        <v>1560</v>
      </c>
    </row>
    <row r="14" spans="1:8" ht="16.5" customHeight="1">
      <c r="A14" s="84">
        <v>44159</v>
      </c>
      <c r="B14" s="84" t="s">
        <v>109</v>
      </c>
      <c r="C14" s="85"/>
      <c r="D14" s="87"/>
      <c r="E14" s="86">
        <v>15</v>
      </c>
      <c r="F14" s="93">
        <f t="shared" si="0"/>
        <v>1575</v>
      </c>
    </row>
    <row r="15" spans="1:8" ht="16.5" customHeight="1">
      <c r="A15" s="84">
        <v>44277</v>
      </c>
      <c r="B15" s="84" t="s">
        <v>119</v>
      </c>
      <c r="C15" s="85"/>
      <c r="D15" s="87"/>
      <c r="E15" s="86">
        <v>240</v>
      </c>
      <c r="F15" s="93">
        <f t="shared" si="0"/>
        <v>1815</v>
      </c>
    </row>
    <row r="16" spans="1:8" ht="16.5" customHeight="1">
      <c r="A16" s="84">
        <v>44277</v>
      </c>
      <c r="B16" s="84" t="s">
        <v>118</v>
      </c>
      <c r="C16" s="85"/>
      <c r="D16" s="87"/>
      <c r="E16" s="86">
        <v>240</v>
      </c>
      <c r="F16" s="93">
        <f t="shared" si="0"/>
        <v>2055</v>
      </c>
    </row>
    <row r="17" spans="1:6" ht="16.5" customHeight="1">
      <c r="A17" s="84">
        <v>44334</v>
      </c>
      <c r="B17" s="115" t="s">
        <v>127</v>
      </c>
      <c r="C17" s="85"/>
      <c r="D17" s="87"/>
      <c r="E17" s="86">
        <v>270</v>
      </c>
      <c r="F17" s="93">
        <f t="shared" si="0"/>
        <v>2325</v>
      </c>
    </row>
    <row r="18" spans="1:6" ht="16.5" customHeight="1">
      <c r="A18" s="84">
        <v>44337</v>
      </c>
      <c r="B18" s="115" t="s">
        <v>129</v>
      </c>
      <c r="C18" s="85"/>
      <c r="D18" s="87"/>
      <c r="E18" s="86">
        <v>60</v>
      </c>
      <c r="F18" s="93">
        <f t="shared" si="0"/>
        <v>2385</v>
      </c>
    </row>
    <row r="19" spans="1:6" ht="16.5" customHeight="1">
      <c r="A19" s="84">
        <v>44362</v>
      </c>
      <c r="B19" s="84" t="s">
        <v>134</v>
      </c>
      <c r="C19" s="85"/>
      <c r="D19" s="87"/>
      <c r="E19" s="86">
        <v>150</v>
      </c>
      <c r="F19" s="93">
        <f t="shared" si="0"/>
        <v>2535</v>
      </c>
    </row>
    <row r="20" spans="1:6" ht="16.5" customHeight="1">
      <c r="A20" s="84">
        <v>44375</v>
      </c>
      <c r="B20" s="84" t="s">
        <v>135</v>
      </c>
      <c r="C20" s="85"/>
      <c r="D20" s="87"/>
      <c r="E20" s="86">
        <v>210</v>
      </c>
      <c r="F20" s="93">
        <f t="shared" si="0"/>
        <v>2745</v>
      </c>
    </row>
    <row r="21" spans="1:6" ht="16.5" customHeight="1">
      <c r="A21" s="84">
        <v>44376</v>
      </c>
      <c r="B21" s="117" t="s">
        <v>136</v>
      </c>
      <c r="C21" s="85"/>
      <c r="D21" s="87"/>
      <c r="E21" s="86">
        <v>180</v>
      </c>
      <c r="F21" s="93">
        <f t="shared" si="0"/>
        <v>2925</v>
      </c>
    </row>
    <row r="22" spans="1:6" ht="16.5" customHeight="1">
      <c r="A22" s="84">
        <v>44385</v>
      </c>
      <c r="B22" s="88" t="s">
        <v>137</v>
      </c>
      <c r="C22" s="85"/>
      <c r="D22" s="87"/>
      <c r="E22" s="86">
        <v>120</v>
      </c>
      <c r="F22" s="93">
        <f t="shared" si="0"/>
        <v>3045</v>
      </c>
    </row>
    <row r="23" spans="1:6" ht="16.5" customHeight="1">
      <c r="A23" s="84">
        <v>44385</v>
      </c>
      <c r="B23" s="88" t="s">
        <v>138</v>
      </c>
      <c r="C23" s="85"/>
      <c r="D23" s="87"/>
      <c r="E23" s="86">
        <v>120</v>
      </c>
      <c r="F23" s="93">
        <f t="shared" si="0"/>
        <v>3165</v>
      </c>
    </row>
    <row r="24" spans="1:6" ht="16.5" customHeight="1">
      <c r="A24" s="84">
        <v>44385</v>
      </c>
      <c r="B24" s="84" t="s">
        <v>140</v>
      </c>
      <c r="C24" s="89"/>
      <c r="D24" s="86"/>
      <c r="E24" s="86">
        <v>60</v>
      </c>
      <c r="F24" s="93">
        <f t="shared" si="0"/>
        <v>3225</v>
      </c>
    </row>
    <row r="25" spans="1:6" ht="16.5" customHeight="1">
      <c r="A25" s="84">
        <v>44385</v>
      </c>
      <c r="B25" s="84" t="s">
        <v>141</v>
      </c>
      <c r="C25" s="89"/>
      <c r="D25" s="86"/>
      <c r="E25" s="86">
        <v>120</v>
      </c>
      <c r="F25" s="93">
        <f t="shared" si="0"/>
        <v>3345</v>
      </c>
    </row>
    <row r="26" spans="1:6" ht="16.5" customHeight="1">
      <c r="A26" s="84">
        <v>44385</v>
      </c>
      <c r="B26" s="84" t="s">
        <v>142</v>
      </c>
      <c r="C26" s="89"/>
      <c r="D26" s="86"/>
      <c r="E26" s="86">
        <v>30</v>
      </c>
      <c r="F26" s="93">
        <f>F25-D26+E26</f>
        <v>3375</v>
      </c>
    </row>
    <row r="27" spans="1:6" ht="16.5" customHeight="1">
      <c r="A27" s="84">
        <v>44385</v>
      </c>
      <c r="B27" s="84" t="s">
        <v>143</v>
      </c>
      <c r="C27" s="89"/>
      <c r="D27" s="86"/>
      <c r="E27" s="86">
        <v>60</v>
      </c>
      <c r="F27" s="93">
        <f>F26-D27+E27</f>
        <v>3435</v>
      </c>
    </row>
    <row r="28" spans="1:6" ht="16.5" customHeight="1">
      <c r="A28" s="84">
        <v>44385</v>
      </c>
      <c r="B28" s="84" t="s">
        <v>144</v>
      </c>
      <c r="C28" s="85"/>
      <c r="D28" s="87"/>
      <c r="E28" s="86">
        <v>60</v>
      </c>
      <c r="F28" s="93">
        <f t="shared" ref="F28:F46" si="1">F27-D28+E28</f>
        <v>3495</v>
      </c>
    </row>
    <row r="29" spans="1:6" ht="16.5" customHeight="1">
      <c r="A29" s="84">
        <v>44385</v>
      </c>
      <c r="B29" s="84" t="s">
        <v>145</v>
      </c>
      <c r="C29" s="89"/>
      <c r="D29" s="86"/>
      <c r="E29" s="86">
        <v>60</v>
      </c>
      <c r="F29" s="93">
        <f t="shared" si="1"/>
        <v>3555</v>
      </c>
    </row>
    <row r="30" spans="1:6" ht="16.5" customHeight="1">
      <c r="A30" s="84">
        <v>44385</v>
      </c>
      <c r="B30" s="84" t="s">
        <v>146</v>
      </c>
      <c r="C30" s="85"/>
      <c r="D30" s="87"/>
      <c r="E30" s="86">
        <v>60</v>
      </c>
      <c r="F30" s="93">
        <f t="shared" si="1"/>
        <v>3615</v>
      </c>
    </row>
    <row r="31" spans="1:6" ht="16.5" customHeight="1">
      <c r="A31" s="84">
        <v>44385</v>
      </c>
      <c r="B31" s="84" t="s">
        <v>147</v>
      </c>
      <c r="C31" s="89"/>
      <c r="D31" s="86"/>
      <c r="E31" s="86">
        <v>60</v>
      </c>
      <c r="F31" s="93">
        <f t="shared" si="1"/>
        <v>3675</v>
      </c>
    </row>
    <row r="32" spans="1:6" ht="16.5" customHeight="1">
      <c r="A32" s="84">
        <v>44385</v>
      </c>
      <c r="B32" s="84" t="s">
        <v>148</v>
      </c>
      <c r="C32" s="89"/>
      <c r="D32" s="86"/>
      <c r="E32" s="86">
        <v>60</v>
      </c>
      <c r="F32" s="93">
        <f t="shared" si="1"/>
        <v>3735</v>
      </c>
    </row>
    <row r="33" spans="1:6" ht="16.5" customHeight="1">
      <c r="A33" s="84">
        <v>44389</v>
      </c>
      <c r="B33" s="84" t="s">
        <v>150</v>
      </c>
      <c r="C33" s="89"/>
      <c r="D33" s="86"/>
      <c r="E33" s="86">
        <v>150</v>
      </c>
      <c r="F33" s="93">
        <f t="shared" si="1"/>
        <v>3885</v>
      </c>
    </row>
    <row r="34" spans="1:6" ht="16.5" customHeight="1">
      <c r="A34" s="84">
        <v>44406</v>
      </c>
      <c r="B34" s="85" t="s">
        <v>152</v>
      </c>
      <c r="C34" s="89"/>
      <c r="D34" s="86"/>
      <c r="E34" s="86">
        <v>36</v>
      </c>
      <c r="F34" s="93">
        <f t="shared" si="1"/>
        <v>3921</v>
      </c>
    </row>
    <row r="35" spans="1:6" ht="16.5" customHeight="1">
      <c r="A35" s="112">
        <v>44413</v>
      </c>
      <c r="B35" s="84" t="s">
        <v>154</v>
      </c>
      <c r="C35" s="89"/>
      <c r="D35" s="86"/>
      <c r="E35" s="86">
        <v>180</v>
      </c>
      <c r="F35" s="93">
        <f t="shared" ref="F35:F40" si="2">F34-D35+E35</f>
        <v>4101</v>
      </c>
    </row>
    <row r="36" spans="1:6" ht="16.5" customHeight="1">
      <c r="A36" s="112">
        <v>44417</v>
      </c>
      <c r="B36" s="117" t="s">
        <v>157</v>
      </c>
      <c r="C36" s="89"/>
      <c r="D36" s="86"/>
      <c r="E36" s="86">
        <v>90</v>
      </c>
      <c r="F36" s="93">
        <f t="shared" si="2"/>
        <v>4191</v>
      </c>
    </row>
    <row r="37" spans="1:6" ht="16.5" customHeight="1">
      <c r="A37" s="112">
        <v>44438</v>
      </c>
      <c r="B37" s="117" t="s">
        <v>161</v>
      </c>
      <c r="C37" s="85"/>
      <c r="D37" s="87"/>
      <c r="E37" s="86">
        <v>210</v>
      </c>
      <c r="F37" s="93">
        <f t="shared" si="2"/>
        <v>4401</v>
      </c>
    </row>
    <row r="38" spans="1:6" ht="16.5" customHeight="1">
      <c r="A38" s="112">
        <v>44440</v>
      </c>
      <c r="B38" s="117" t="s">
        <v>162</v>
      </c>
      <c r="C38" s="89"/>
      <c r="D38" s="86"/>
      <c r="E38" s="86">
        <v>390</v>
      </c>
      <c r="F38" s="93">
        <f t="shared" si="2"/>
        <v>4791</v>
      </c>
    </row>
    <row r="39" spans="1:6" ht="16.5" customHeight="1">
      <c r="A39" s="112">
        <v>44440</v>
      </c>
      <c r="B39" s="88" t="s">
        <v>168</v>
      </c>
      <c r="C39" s="89"/>
      <c r="D39" s="86"/>
      <c r="E39" s="86">
        <v>150</v>
      </c>
      <c r="F39" s="93">
        <f t="shared" si="2"/>
        <v>4941</v>
      </c>
    </row>
    <row r="40" spans="1:6" ht="16.5" customHeight="1">
      <c r="A40" s="112">
        <v>44440</v>
      </c>
      <c r="B40" s="88" t="s">
        <v>169</v>
      </c>
      <c r="C40" s="89"/>
      <c r="D40" s="86"/>
      <c r="E40" s="86">
        <v>60</v>
      </c>
      <c r="F40" s="93">
        <f t="shared" si="2"/>
        <v>5001</v>
      </c>
    </row>
    <row r="41" spans="1:6" ht="16.5" customHeight="1">
      <c r="A41" s="112">
        <v>44453</v>
      </c>
      <c r="B41" s="88" t="s">
        <v>167</v>
      </c>
      <c r="C41" s="89"/>
      <c r="D41" s="86"/>
      <c r="E41" s="86">
        <v>90</v>
      </c>
      <c r="F41" s="93">
        <f t="shared" si="1"/>
        <v>5091</v>
      </c>
    </row>
    <row r="42" spans="1:6" ht="16.5" customHeight="1">
      <c r="A42" s="112"/>
      <c r="B42" s="117"/>
      <c r="C42" s="89"/>
      <c r="D42" s="86"/>
      <c r="E42" s="86"/>
      <c r="F42" s="93">
        <f t="shared" si="1"/>
        <v>5091</v>
      </c>
    </row>
    <row r="43" spans="1:6" ht="16.5" customHeight="1">
      <c r="A43" s="88"/>
      <c r="B43" s="117"/>
      <c r="C43" s="89"/>
      <c r="D43" s="86"/>
      <c r="E43" s="86"/>
      <c r="F43" s="93">
        <f t="shared" si="1"/>
        <v>5091</v>
      </c>
    </row>
    <row r="44" spans="1:6" ht="16.5" customHeight="1">
      <c r="A44" s="88"/>
      <c r="B44" s="117"/>
      <c r="C44" s="89"/>
      <c r="D44" s="86"/>
      <c r="E44" s="86"/>
      <c r="F44" s="93">
        <f t="shared" si="1"/>
        <v>5091</v>
      </c>
    </row>
    <row r="45" spans="1:6" ht="16.5" customHeight="1">
      <c r="A45" s="88"/>
      <c r="B45" s="117" t="s">
        <v>163</v>
      </c>
      <c r="C45" s="89" t="s">
        <v>170</v>
      </c>
      <c r="D45" s="86"/>
      <c r="E45" s="86"/>
      <c r="F45" s="93">
        <f t="shared" si="1"/>
        <v>5091</v>
      </c>
    </row>
    <row r="46" spans="1:6" ht="16.5" customHeight="1">
      <c r="A46" s="88"/>
      <c r="B46" s="88"/>
      <c r="C46" s="89"/>
      <c r="D46" s="86"/>
      <c r="E46" s="86"/>
      <c r="F46" s="93">
        <f t="shared" si="1"/>
        <v>5091</v>
      </c>
    </row>
    <row r="47" spans="1:6" ht="16.5" customHeight="1">
      <c r="A47" s="214" t="s">
        <v>52</v>
      </c>
      <c r="B47" s="215"/>
      <c r="C47" s="216"/>
      <c r="D47" s="94">
        <f>SUM(D5:D46)</f>
        <v>0</v>
      </c>
      <c r="E47" s="94">
        <f>SUM(E5:E46)</f>
        <v>5091</v>
      </c>
      <c r="F47" s="93"/>
    </row>
    <row r="48" spans="1:6" ht="16.5" customHeight="1">
      <c r="A48" s="220" t="s">
        <v>51</v>
      </c>
      <c r="B48" s="221"/>
      <c r="C48" s="222"/>
      <c r="D48" s="217">
        <f>SUM(E47-D47)</f>
        <v>5091</v>
      </c>
      <c r="E48" s="218"/>
      <c r="F48" s="219"/>
    </row>
  </sheetData>
  <sheetProtection password="A652" sheet="1" objects="1" selectLockedCells="1"/>
  <mergeCells count="5">
    <mergeCell ref="A1:F1"/>
    <mergeCell ref="A4:E4"/>
    <mergeCell ref="A47:C47"/>
    <mergeCell ref="D48:F48"/>
    <mergeCell ref="A48:C48"/>
  </mergeCells>
  <phoneticPr fontId="0" type="noConversion"/>
  <pageMargins left="0.78740157499999996" right="0.78740157499999996" top="0.984251969" bottom="0.984251969" header="0.4921259845" footer="0.4921259845"/>
  <pageSetup paperSize="9" scale="85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48"/>
  <sheetViews>
    <sheetView view="pageBreakPreview" topLeftCell="A16" zoomScale="140" zoomScaleNormal="100" zoomScaleSheetLayoutView="140" workbookViewId="0">
      <selection activeCell="D23" sqref="D23:D24"/>
    </sheetView>
  </sheetViews>
  <sheetFormatPr baseColWidth="10" defaultRowHeight="13"/>
  <cols>
    <col min="1" max="1" width="11.5" style="16" customWidth="1"/>
    <col min="2" max="2" width="38.5" style="16" customWidth="1"/>
    <col min="3" max="3" width="17.5" style="16" customWidth="1"/>
    <col min="4" max="6" width="11.1640625" style="16" customWidth="1"/>
    <col min="7" max="16384" width="10.83203125" style="16"/>
  </cols>
  <sheetData>
    <row r="1" spans="1:8" ht="31.5" customHeight="1">
      <c r="A1" s="209" t="s">
        <v>6</v>
      </c>
      <c r="B1" s="209"/>
      <c r="C1" s="210"/>
      <c r="D1" s="210"/>
      <c r="E1" s="210"/>
      <c r="F1" s="210"/>
    </row>
    <row r="2" spans="1:8" ht="14" thickBot="1">
      <c r="A2" s="32"/>
      <c r="B2" s="32"/>
      <c r="C2" s="32"/>
      <c r="D2" s="32"/>
      <c r="E2" s="32"/>
      <c r="F2" s="32"/>
    </row>
    <row r="3" spans="1:8" ht="16.5" customHeight="1" thickBot="1">
      <c r="A3" s="90" t="s">
        <v>1</v>
      </c>
      <c r="B3" s="90" t="s">
        <v>2</v>
      </c>
      <c r="C3" s="90" t="s">
        <v>50</v>
      </c>
      <c r="D3" s="91" t="s">
        <v>5</v>
      </c>
      <c r="E3" s="91" t="s">
        <v>3</v>
      </c>
      <c r="F3" s="91" t="s">
        <v>4</v>
      </c>
      <c r="H3" s="83"/>
    </row>
    <row r="4" spans="1:8" ht="16.5" customHeight="1">
      <c r="A4" s="211"/>
      <c r="B4" s="212"/>
      <c r="C4" s="212"/>
      <c r="D4" s="212"/>
      <c r="E4" s="213"/>
      <c r="F4" s="92"/>
      <c r="H4" s="83"/>
    </row>
    <row r="5" spans="1:8" ht="16.5" customHeight="1">
      <c r="A5" s="84">
        <v>44099</v>
      </c>
      <c r="B5" s="84" t="s">
        <v>74</v>
      </c>
      <c r="C5" s="85"/>
      <c r="D5" s="86">
        <v>129.1</v>
      </c>
      <c r="E5" s="86"/>
      <c r="F5" s="93">
        <f>F4-D5+E5</f>
        <v>-129.1</v>
      </c>
    </row>
    <row r="6" spans="1:8" ht="16.5" customHeight="1">
      <c r="A6" s="84">
        <v>44109</v>
      </c>
      <c r="B6" s="84" t="s">
        <v>76</v>
      </c>
      <c r="C6" s="85"/>
      <c r="D6" s="86">
        <v>311</v>
      </c>
      <c r="E6" s="86"/>
      <c r="F6" s="93">
        <f t="shared" ref="F6:F45" si="0">F5-D6+E6</f>
        <v>-440.1</v>
      </c>
    </row>
    <row r="7" spans="1:8" ht="16.5" customHeight="1">
      <c r="A7" s="84">
        <v>44109</v>
      </c>
      <c r="B7" s="89" t="s">
        <v>77</v>
      </c>
      <c r="C7" s="85"/>
      <c r="D7" s="86">
        <v>52.78</v>
      </c>
      <c r="E7" s="86"/>
      <c r="F7" s="93">
        <f t="shared" si="0"/>
        <v>-492.88</v>
      </c>
    </row>
    <row r="8" spans="1:8" ht="16.5" customHeight="1">
      <c r="A8" s="84">
        <v>44109</v>
      </c>
      <c r="B8" s="85" t="s">
        <v>78</v>
      </c>
      <c r="C8" s="85"/>
      <c r="D8" s="86">
        <v>45</v>
      </c>
      <c r="E8" s="86"/>
      <c r="F8" s="93">
        <f t="shared" si="0"/>
        <v>-537.88</v>
      </c>
    </row>
    <row r="9" spans="1:8" ht="16.5" customHeight="1">
      <c r="A9" s="84">
        <v>44109</v>
      </c>
      <c r="B9" s="84" t="s">
        <v>79</v>
      </c>
      <c r="C9" s="85"/>
      <c r="D9" s="86">
        <v>25.19</v>
      </c>
      <c r="E9" s="86"/>
      <c r="F9" s="93">
        <f t="shared" si="0"/>
        <v>-563.07000000000005</v>
      </c>
    </row>
    <row r="10" spans="1:8" ht="16.5" customHeight="1">
      <c r="A10" s="84">
        <v>44109</v>
      </c>
      <c r="B10" s="85" t="s">
        <v>80</v>
      </c>
      <c r="C10" s="85"/>
      <c r="D10" s="86">
        <v>18.5</v>
      </c>
      <c r="E10" s="86"/>
      <c r="F10" s="93">
        <f t="shared" si="0"/>
        <v>-581.57000000000005</v>
      </c>
    </row>
    <row r="11" spans="1:8" ht="16.5" customHeight="1">
      <c r="A11" s="84">
        <v>44109</v>
      </c>
      <c r="B11" s="85" t="s">
        <v>82</v>
      </c>
      <c r="C11" s="85"/>
      <c r="D11" s="86">
        <v>17.8</v>
      </c>
      <c r="E11" s="86"/>
      <c r="F11" s="93">
        <f t="shared" si="0"/>
        <v>-599.37</v>
      </c>
    </row>
    <row r="12" spans="1:8" ht="16.5" customHeight="1">
      <c r="A12" s="84">
        <v>44109</v>
      </c>
      <c r="B12" s="85" t="s">
        <v>83</v>
      </c>
      <c r="C12" s="85"/>
      <c r="D12" s="86">
        <v>17.8</v>
      </c>
      <c r="E12" s="86"/>
      <c r="F12" s="93">
        <f t="shared" si="0"/>
        <v>-617.16999999999996</v>
      </c>
    </row>
    <row r="13" spans="1:8" ht="16.5" customHeight="1">
      <c r="A13" s="84">
        <v>44110</v>
      </c>
      <c r="B13" s="85" t="s">
        <v>84</v>
      </c>
      <c r="C13" s="85"/>
      <c r="D13" s="86">
        <v>18.2</v>
      </c>
      <c r="E13" s="86"/>
      <c r="F13" s="93">
        <f t="shared" si="0"/>
        <v>-635.37</v>
      </c>
    </row>
    <row r="14" spans="1:8" ht="16.5" customHeight="1">
      <c r="A14" s="84">
        <v>44110</v>
      </c>
      <c r="B14" s="85" t="s">
        <v>85</v>
      </c>
      <c r="C14" s="85"/>
      <c r="D14" s="86">
        <v>18.2</v>
      </c>
      <c r="E14" s="86"/>
      <c r="F14" s="93">
        <f t="shared" si="0"/>
        <v>-653.57000000000005</v>
      </c>
    </row>
    <row r="15" spans="1:8" ht="16.5" customHeight="1">
      <c r="A15" s="84">
        <v>44151</v>
      </c>
      <c r="B15" s="85" t="s">
        <v>108</v>
      </c>
      <c r="C15" s="85"/>
      <c r="D15" s="87"/>
      <c r="E15" s="86">
        <v>120.1</v>
      </c>
      <c r="F15" s="93">
        <f t="shared" si="0"/>
        <v>-533.47</v>
      </c>
    </row>
    <row r="16" spans="1:8" ht="16.5" customHeight="1">
      <c r="A16" s="84">
        <v>44159</v>
      </c>
      <c r="B16" s="84" t="s">
        <v>110</v>
      </c>
      <c r="C16" s="85"/>
      <c r="D16" s="87"/>
      <c r="E16" s="86">
        <v>100.81</v>
      </c>
      <c r="F16" s="93">
        <f t="shared" si="0"/>
        <v>-432.66</v>
      </c>
    </row>
    <row r="17" spans="1:6" ht="16.5" customHeight="1">
      <c r="A17" s="84">
        <v>44159</v>
      </c>
      <c r="B17" s="85" t="s">
        <v>111</v>
      </c>
      <c r="C17" s="85"/>
      <c r="D17" s="87"/>
      <c r="E17" s="86">
        <v>760.61</v>
      </c>
      <c r="F17" s="93">
        <f t="shared" si="0"/>
        <v>327.95</v>
      </c>
    </row>
    <row r="18" spans="1:6" ht="16.5" customHeight="1">
      <c r="A18" s="84">
        <v>44235</v>
      </c>
      <c r="B18" s="85" t="s">
        <v>114</v>
      </c>
      <c r="C18" s="85"/>
      <c r="D18" s="87">
        <v>238.91</v>
      </c>
      <c r="E18" s="86"/>
      <c r="F18" s="93">
        <f t="shared" si="0"/>
        <v>89.039999999999992</v>
      </c>
    </row>
    <row r="19" spans="1:6" ht="16.5" customHeight="1">
      <c r="A19" s="84">
        <v>44235</v>
      </c>
      <c r="B19" s="85" t="s">
        <v>115</v>
      </c>
      <c r="C19" s="85"/>
      <c r="D19" s="87">
        <v>96.5</v>
      </c>
      <c r="E19" s="86"/>
      <c r="F19" s="93">
        <f t="shared" si="0"/>
        <v>-7.460000000000008</v>
      </c>
    </row>
    <row r="20" spans="1:6" ht="16.5" customHeight="1">
      <c r="A20" s="84">
        <v>44277</v>
      </c>
      <c r="B20" s="85" t="s">
        <v>122</v>
      </c>
      <c r="C20" s="85"/>
      <c r="D20" s="87"/>
      <c r="E20" s="86">
        <v>235.91</v>
      </c>
      <c r="F20" s="93">
        <f t="shared" si="0"/>
        <v>228.45</v>
      </c>
    </row>
    <row r="21" spans="1:6" ht="16.5" customHeight="1">
      <c r="A21" s="84">
        <v>44277</v>
      </c>
      <c r="B21" s="85" t="s">
        <v>121</v>
      </c>
      <c r="C21" s="85"/>
      <c r="D21" s="87"/>
      <c r="E21" s="86">
        <v>96.5</v>
      </c>
      <c r="F21" s="93">
        <f t="shared" si="0"/>
        <v>324.95</v>
      </c>
    </row>
    <row r="22" spans="1:6" ht="16.5" customHeight="1">
      <c r="A22" s="84">
        <v>44331</v>
      </c>
      <c r="B22" s="84" t="s">
        <v>125</v>
      </c>
      <c r="C22" s="85"/>
      <c r="D22" s="87">
        <v>134</v>
      </c>
      <c r="E22" s="86"/>
      <c r="F22" s="93">
        <f t="shared" si="0"/>
        <v>190.95</v>
      </c>
    </row>
    <row r="23" spans="1:6" ht="16.5" customHeight="1">
      <c r="A23" s="84">
        <v>44433</v>
      </c>
      <c r="B23" s="117" t="s">
        <v>160</v>
      </c>
      <c r="C23" s="85"/>
      <c r="D23" s="87">
        <v>105.05</v>
      </c>
      <c r="E23" s="86"/>
      <c r="F23" s="93">
        <f t="shared" si="0"/>
        <v>85.899999999999991</v>
      </c>
    </row>
    <row r="24" spans="1:6" ht="16.5" customHeight="1">
      <c r="A24" s="84">
        <v>44452</v>
      </c>
      <c r="B24" s="117" t="s">
        <v>165</v>
      </c>
      <c r="C24" s="89"/>
      <c r="D24" s="86">
        <v>48.7</v>
      </c>
      <c r="E24" s="86"/>
      <c r="F24" s="93">
        <f t="shared" si="0"/>
        <v>37.199999999999989</v>
      </c>
    </row>
    <row r="25" spans="1:6" ht="16.5" customHeight="1">
      <c r="A25" s="88"/>
      <c r="B25" s="88"/>
      <c r="C25" s="89"/>
      <c r="D25" s="86"/>
      <c r="E25" s="86"/>
      <c r="F25" s="93">
        <f t="shared" si="0"/>
        <v>37.199999999999989</v>
      </c>
    </row>
    <row r="26" spans="1:6" ht="16.5" customHeight="1">
      <c r="A26" s="88"/>
      <c r="B26" s="88"/>
      <c r="C26" s="89"/>
      <c r="D26" s="86"/>
      <c r="E26" s="86"/>
      <c r="F26" s="93">
        <f t="shared" si="0"/>
        <v>37.199999999999989</v>
      </c>
    </row>
    <row r="27" spans="1:6" ht="16.5" customHeight="1">
      <c r="A27" s="88"/>
      <c r="B27" s="88"/>
      <c r="C27" s="89"/>
      <c r="D27" s="86"/>
      <c r="E27" s="86"/>
      <c r="F27" s="93">
        <f t="shared" si="0"/>
        <v>37.199999999999989</v>
      </c>
    </row>
    <row r="28" spans="1:6" ht="16.5" customHeight="1">
      <c r="A28" s="88"/>
      <c r="B28" s="117"/>
      <c r="C28" s="89"/>
      <c r="D28" s="86"/>
      <c r="E28" s="86"/>
      <c r="F28" s="93">
        <f t="shared" si="0"/>
        <v>37.199999999999989</v>
      </c>
    </row>
    <row r="29" spans="1:6" ht="16.5" customHeight="1">
      <c r="A29" s="88"/>
      <c r="B29" s="88"/>
      <c r="C29" s="89"/>
      <c r="D29" s="86"/>
      <c r="E29" s="86"/>
      <c r="F29" s="93">
        <f t="shared" si="0"/>
        <v>37.199999999999989</v>
      </c>
    </row>
    <row r="30" spans="1:6" ht="16.5" customHeight="1">
      <c r="A30" s="88"/>
      <c r="B30" s="88"/>
      <c r="C30" s="89"/>
      <c r="D30" s="86"/>
      <c r="E30" s="86"/>
      <c r="F30" s="93">
        <f t="shared" si="0"/>
        <v>37.199999999999989</v>
      </c>
    </row>
    <row r="31" spans="1:6" ht="16.5" customHeight="1">
      <c r="A31" s="88"/>
      <c r="B31" s="88"/>
      <c r="C31" s="89"/>
      <c r="D31" s="86"/>
      <c r="E31" s="86"/>
      <c r="F31" s="93">
        <f t="shared" si="0"/>
        <v>37.199999999999989</v>
      </c>
    </row>
    <row r="32" spans="1:6" ht="16.5" customHeight="1">
      <c r="A32" s="88"/>
      <c r="B32" s="88"/>
      <c r="C32" s="89"/>
      <c r="D32" s="86"/>
      <c r="E32" s="86"/>
      <c r="F32" s="93">
        <f t="shared" si="0"/>
        <v>37.199999999999989</v>
      </c>
    </row>
    <row r="33" spans="1:6" ht="16.5" customHeight="1">
      <c r="A33" s="88"/>
      <c r="B33" s="88"/>
      <c r="C33" s="89"/>
      <c r="D33" s="86"/>
      <c r="E33" s="86"/>
      <c r="F33" s="93">
        <f t="shared" si="0"/>
        <v>37.199999999999989</v>
      </c>
    </row>
    <row r="34" spans="1:6" ht="16.5" customHeight="1">
      <c r="A34" s="88"/>
      <c r="B34" s="88"/>
      <c r="C34" s="89"/>
      <c r="D34" s="86"/>
      <c r="E34" s="86"/>
      <c r="F34" s="93">
        <f t="shared" si="0"/>
        <v>37.199999999999989</v>
      </c>
    </row>
    <row r="35" spans="1:6" ht="16.5" customHeight="1">
      <c r="A35" s="88"/>
      <c r="B35" s="88"/>
      <c r="C35" s="89"/>
      <c r="D35" s="86"/>
      <c r="E35" s="86"/>
      <c r="F35" s="93">
        <f t="shared" si="0"/>
        <v>37.199999999999989</v>
      </c>
    </row>
    <row r="36" spans="1:6" ht="16.5" customHeight="1">
      <c r="A36" s="88"/>
      <c r="B36" s="88"/>
      <c r="C36" s="89"/>
      <c r="D36" s="86"/>
      <c r="E36" s="86"/>
      <c r="F36" s="93">
        <f t="shared" si="0"/>
        <v>37.199999999999989</v>
      </c>
    </row>
    <row r="37" spans="1:6" ht="16.5" customHeight="1">
      <c r="A37" s="88"/>
      <c r="B37" s="88"/>
      <c r="C37" s="89"/>
      <c r="D37" s="86"/>
      <c r="E37" s="86"/>
      <c r="F37" s="93">
        <f t="shared" si="0"/>
        <v>37.199999999999989</v>
      </c>
    </row>
    <row r="38" spans="1:6" ht="16.5" customHeight="1">
      <c r="A38" s="88"/>
      <c r="B38" s="88"/>
      <c r="C38" s="89"/>
      <c r="D38" s="86"/>
      <c r="E38" s="86"/>
      <c r="F38" s="93">
        <f t="shared" si="0"/>
        <v>37.199999999999989</v>
      </c>
    </row>
    <row r="39" spans="1:6" ht="16.5" customHeight="1">
      <c r="A39" s="88"/>
      <c r="B39" s="88"/>
      <c r="C39" s="89"/>
      <c r="D39" s="86"/>
      <c r="E39" s="86"/>
      <c r="F39" s="93">
        <f t="shared" si="0"/>
        <v>37.199999999999989</v>
      </c>
    </row>
    <row r="40" spans="1:6" ht="16.5" customHeight="1">
      <c r="A40" s="88"/>
      <c r="B40" s="88"/>
      <c r="C40" s="89"/>
      <c r="D40" s="86"/>
      <c r="E40" s="86"/>
      <c r="F40" s="93">
        <f t="shared" si="0"/>
        <v>37.199999999999989</v>
      </c>
    </row>
    <row r="41" spans="1:6" ht="16.5" customHeight="1">
      <c r="A41" s="88"/>
      <c r="B41" s="88"/>
      <c r="C41" s="89"/>
      <c r="D41" s="86"/>
      <c r="E41" s="86"/>
      <c r="F41" s="93">
        <f t="shared" si="0"/>
        <v>37.199999999999989</v>
      </c>
    </row>
    <row r="42" spans="1:6" ht="16.5" customHeight="1">
      <c r="A42" s="88"/>
      <c r="B42" s="88"/>
      <c r="C42" s="89"/>
      <c r="D42" s="86"/>
      <c r="E42" s="86"/>
      <c r="F42" s="93">
        <f t="shared" si="0"/>
        <v>37.199999999999989</v>
      </c>
    </row>
    <row r="43" spans="1:6" ht="16.5" customHeight="1">
      <c r="A43" s="88"/>
      <c r="B43" s="88"/>
      <c r="C43" s="89"/>
      <c r="D43" s="86"/>
      <c r="E43" s="86"/>
      <c r="F43" s="93">
        <f t="shared" si="0"/>
        <v>37.199999999999989</v>
      </c>
    </row>
    <row r="44" spans="1:6" ht="16.5" customHeight="1">
      <c r="A44" s="88"/>
      <c r="B44" s="88"/>
      <c r="C44" s="89"/>
      <c r="D44" s="86"/>
      <c r="E44" s="86"/>
      <c r="F44" s="93">
        <f t="shared" si="0"/>
        <v>37.199999999999989</v>
      </c>
    </row>
    <row r="45" spans="1:6" ht="16.5" customHeight="1">
      <c r="A45" s="88"/>
      <c r="B45" s="88"/>
      <c r="C45" s="89"/>
      <c r="D45" s="86"/>
      <c r="E45" s="86"/>
      <c r="F45" s="93">
        <f t="shared" si="0"/>
        <v>37.199999999999989</v>
      </c>
    </row>
    <row r="46" spans="1:6" ht="16.5" customHeight="1">
      <c r="A46" s="88"/>
      <c r="B46" s="88"/>
      <c r="C46" s="89"/>
      <c r="D46" s="86"/>
      <c r="E46" s="86"/>
      <c r="F46" s="93">
        <f t="shared" ref="F46" si="1">F45-D46+E46</f>
        <v>37.199999999999989</v>
      </c>
    </row>
    <row r="47" spans="1:6" ht="16.5" customHeight="1">
      <c r="A47" s="214" t="s">
        <v>52</v>
      </c>
      <c r="B47" s="215"/>
      <c r="C47" s="216"/>
      <c r="D47" s="94">
        <f>SUM(D5:D46)</f>
        <v>1276.73</v>
      </c>
      <c r="E47" s="94">
        <f>SUM(E5:E46)</f>
        <v>1313.93</v>
      </c>
      <c r="F47" s="93"/>
    </row>
    <row r="48" spans="1:6" ht="16.5" customHeight="1">
      <c r="A48" s="220" t="s">
        <v>53</v>
      </c>
      <c r="B48" s="221"/>
      <c r="C48" s="222"/>
      <c r="D48" s="217">
        <f>SUM(E47-D47)</f>
        <v>37.200000000000045</v>
      </c>
      <c r="E48" s="218"/>
      <c r="F48" s="219"/>
    </row>
  </sheetData>
  <sheetProtection selectLockedCells="1"/>
  <mergeCells count="5">
    <mergeCell ref="A1:F1"/>
    <mergeCell ref="A4:E4"/>
    <mergeCell ref="A47:C47"/>
    <mergeCell ref="A48:C48"/>
    <mergeCell ref="D48:F48"/>
  </mergeCells>
  <pageMargins left="0.78740157499999996" right="0.78740157499999996" top="0.984251969" bottom="0.984251969" header="0.4921259845" footer="0.4921259845"/>
  <pageSetup paperSize="9" scale="85"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48"/>
  <sheetViews>
    <sheetView view="pageBreakPreview" zoomScaleNormal="100" zoomScaleSheetLayoutView="100" workbookViewId="0">
      <selection activeCell="E45" sqref="E45"/>
    </sheetView>
  </sheetViews>
  <sheetFormatPr baseColWidth="10" defaultRowHeight="13"/>
  <cols>
    <col min="1" max="1" width="11.5" style="16" customWidth="1"/>
    <col min="2" max="2" width="38.5" style="16" customWidth="1"/>
    <col min="3" max="3" width="17.5" style="16" customWidth="1"/>
    <col min="4" max="6" width="11.1640625" style="16" customWidth="1"/>
    <col min="7" max="16384" width="10.83203125" style="16"/>
  </cols>
  <sheetData>
    <row r="1" spans="1:8" ht="31.5" customHeight="1">
      <c r="A1" s="209" t="s">
        <v>54</v>
      </c>
      <c r="B1" s="209"/>
      <c r="C1" s="210"/>
      <c r="D1" s="210"/>
      <c r="E1" s="210"/>
      <c r="F1" s="210"/>
    </row>
    <row r="2" spans="1:8" ht="14" thickBot="1">
      <c r="A2" s="32"/>
      <c r="B2" s="32"/>
      <c r="C2" s="32"/>
      <c r="D2" s="32"/>
      <c r="E2" s="32"/>
      <c r="F2" s="32"/>
    </row>
    <row r="3" spans="1:8" ht="16.5" customHeight="1" thickBot="1">
      <c r="A3" s="90" t="s">
        <v>1</v>
      </c>
      <c r="B3" s="90" t="s">
        <v>2</v>
      </c>
      <c r="C3" s="90" t="s">
        <v>50</v>
      </c>
      <c r="D3" s="91" t="s">
        <v>5</v>
      </c>
      <c r="E3" s="91" t="s">
        <v>3</v>
      </c>
      <c r="F3" s="91" t="s">
        <v>4</v>
      </c>
      <c r="H3" s="83"/>
    </row>
    <row r="4" spans="1:8" ht="16.5" customHeight="1">
      <c r="A4" s="211"/>
      <c r="B4" s="212"/>
      <c r="C4" s="212"/>
      <c r="D4" s="212"/>
      <c r="E4" s="213"/>
      <c r="F4" s="92"/>
      <c r="H4" s="83"/>
    </row>
    <row r="5" spans="1:8" ht="16.5" customHeight="1">
      <c r="A5" s="84"/>
      <c r="B5" s="84"/>
      <c r="C5" s="85"/>
      <c r="D5" s="86"/>
      <c r="E5" s="86"/>
      <c r="F5" s="93">
        <f>F4-D5+E5</f>
        <v>0</v>
      </c>
    </row>
    <row r="6" spans="1:8" ht="16.5" customHeight="1">
      <c r="A6" s="84"/>
      <c r="B6" s="84"/>
      <c r="C6" s="85"/>
      <c r="D6" s="86"/>
      <c r="E6" s="86"/>
      <c r="F6" s="93">
        <f t="shared" ref="F6:F25" si="0">F5-D6+E6</f>
        <v>0</v>
      </c>
    </row>
    <row r="7" spans="1:8" ht="16.5" customHeight="1">
      <c r="A7" s="84"/>
      <c r="B7" s="84"/>
      <c r="C7" s="85"/>
      <c r="D7" s="86"/>
      <c r="E7" s="86"/>
      <c r="F7" s="93">
        <f t="shared" si="0"/>
        <v>0</v>
      </c>
    </row>
    <row r="8" spans="1:8" ht="16.5" customHeight="1">
      <c r="A8" s="84"/>
      <c r="B8" s="84"/>
      <c r="C8" s="85"/>
      <c r="D8" s="86"/>
      <c r="E8" s="86"/>
      <c r="F8" s="93">
        <f t="shared" si="0"/>
        <v>0</v>
      </c>
    </row>
    <row r="9" spans="1:8" ht="16.5" customHeight="1">
      <c r="A9" s="84"/>
      <c r="B9" s="84"/>
      <c r="C9" s="85"/>
      <c r="D9" s="86"/>
      <c r="E9" s="86"/>
      <c r="F9" s="93">
        <f t="shared" si="0"/>
        <v>0</v>
      </c>
    </row>
    <row r="10" spans="1:8" ht="16.5" customHeight="1">
      <c r="A10" s="84"/>
      <c r="B10" s="84"/>
      <c r="C10" s="85"/>
      <c r="D10" s="87"/>
      <c r="E10" s="86"/>
      <c r="F10" s="93">
        <f t="shared" si="0"/>
        <v>0</v>
      </c>
    </row>
    <row r="11" spans="1:8" ht="16.5" customHeight="1">
      <c r="A11" s="84"/>
      <c r="B11" s="84"/>
      <c r="C11" s="85"/>
      <c r="D11" s="87"/>
      <c r="E11" s="86"/>
      <c r="F11" s="93">
        <f t="shared" si="0"/>
        <v>0</v>
      </c>
    </row>
    <row r="12" spans="1:8" ht="16.5" customHeight="1">
      <c r="A12" s="84"/>
      <c r="B12" s="84"/>
      <c r="C12" s="85"/>
      <c r="D12" s="87"/>
      <c r="E12" s="86"/>
      <c r="F12" s="93">
        <f t="shared" si="0"/>
        <v>0</v>
      </c>
    </row>
    <row r="13" spans="1:8" ht="16.5" customHeight="1">
      <c r="A13" s="84"/>
      <c r="B13" s="84"/>
      <c r="C13" s="85"/>
      <c r="D13" s="87"/>
      <c r="E13" s="86"/>
      <c r="F13" s="93">
        <f t="shared" si="0"/>
        <v>0</v>
      </c>
    </row>
    <row r="14" spans="1:8" ht="16.5" customHeight="1">
      <c r="A14" s="84"/>
      <c r="B14" s="84"/>
      <c r="C14" s="85"/>
      <c r="D14" s="87"/>
      <c r="E14" s="86"/>
      <c r="F14" s="93">
        <f t="shared" si="0"/>
        <v>0</v>
      </c>
    </row>
    <row r="15" spans="1:8" ht="16.5" customHeight="1">
      <c r="A15" s="84"/>
      <c r="B15" s="84"/>
      <c r="C15" s="85"/>
      <c r="D15" s="87"/>
      <c r="E15" s="86"/>
      <c r="F15" s="93">
        <f t="shared" si="0"/>
        <v>0</v>
      </c>
    </row>
    <row r="16" spans="1:8" ht="16.5" customHeight="1">
      <c r="A16" s="84"/>
      <c r="B16" s="84"/>
      <c r="C16" s="85"/>
      <c r="D16" s="87"/>
      <c r="E16" s="86"/>
      <c r="F16" s="93">
        <f t="shared" si="0"/>
        <v>0</v>
      </c>
    </row>
    <row r="17" spans="1:6" ht="16.5" customHeight="1">
      <c r="A17" s="84"/>
      <c r="B17" s="84"/>
      <c r="C17" s="85"/>
      <c r="D17" s="87"/>
      <c r="E17" s="86"/>
      <c r="F17" s="93">
        <f t="shared" si="0"/>
        <v>0</v>
      </c>
    </row>
    <row r="18" spans="1:6" ht="16.5" customHeight="1">
      <c r="A18" s="84"/>
      <c r="B18" s="84"/>
      <c r="C18" s="85"/>
      <c r="D18" s="87"/>
      <c r="E18" s="86"/>
      <c r="F18" s="93">
        <f t="shared" si="0"/>
        <v>0</v>
      </c>
    </row>
    <row r="19" spans="1:6" ht="16.5" customHeight="1">
      <c r="A19" s="84"/>
      <c r="B19" s="84"/>
      <c r="C19" s="85"/>
      <c r="D19" s="87"/>
      <c r="E19" s="86"/>
      <c r="F19" s="93">
        <f t="shared" si="0"/>
        <v>0</v>
      </c>
    </row>
    <row r="20" spans="1:6" ht="16.5" customHeight="1">
      <c r="A20" s="84"/>
      <c r="B20" s="84"/>
      <c r="C20" s="85"/>
      <c r="D20" s="87"/>
      <c r="E20" s="86"/>
      <c r="F20" s="93">
        <f t="shared" si="0"/>
        <v>0</v>
      </c>
    </row>
    <row r="21" spans="1:6" ht="16.5" customHeight="1">
      <c r="A21" s="84"/>
      <c r="B21" s="84"/>
      <c r="C21" s="85"/>
      <c r="D21" s="87"/>
      <c r="E21" s="86"/>
      <c r="F21" s="93">
        <f t="shared" si="0"/>
        <v>0</v>
      </c>
    </row>
    <row r="22" spans="1:6" ht="16.5" customHeight="1">
      <c r="A22" s="84"/>
      <c r="B22" s="84"/>
      <c r="C22" s="85"/>
      <c r="D22" s="87"/>
      <c r="E22" s="86"/>
      <c r="F22" s="93">
        <f t="shared" si="0"/>
        <v>0</v>
      </c>
    </row>
    <row r="23" spans="1:6" ht="16.5" customHeight="1">
      <c r="A23" s="84"/>
      <c r="B23" s="84"/>
      <c r="C23" s="85"/>
      <c r="D23" s="87"/>
      <c r="E23" s="86"/>
      <c r="F23" s="93">
        <f t="shared" si="0"/>
        <v>0</v>
      </c>
    </row>
    <row r="24" spans="1:6" ht="16.5" customHeight="1">
      <c r="A24" s="88"/>
      <c r="B24" s="88"/>
      <c r="C24" s="89"/>
      <c r="D24" s="86"/>
      <c r="E24" s="86"/>
      <c r="F24" s="93">
        <f t="shared" si="0"/>
        <v>0</v>
      </c>
    </row>
    <row r="25" spans="1:6" ht="16.5" customHeight="1">
      <c r="A25" s="88"/>
      <c r="B25" s="88"/>
      <c r="C25" s="89"/>
      <c r="D25" s="86"/>
      <c r="E25" s="86"/>
      <c r="F25" s="93">
        <f t="shared" si="0"/>
        <v>0</v>
      </c>
    </row>
    <row r="26" spans="1:6" ht="16.5" customHeight="1">
      <c r="A26" s="88"/>
      <c r="B26" s="88"/>
      <c r="C26" s="89"/>
      <c r="D26" s="86"/>
      <c r="E26" s="86"/>
      <c r="F26" s="93">
        <f>F25-D26+E26</f>
        <v>0</v>
      </c>
    </row>
    <row r="27" spans="1:6" ht="16.5" customHeight="1">
      <c r="A27" s="88"/>
      <c r="B27" s="88"/>
      <c r="C27" s="89"/>
      <c r="D27" s="86"/>
      <c r="E27" s="86"/>
      <c r="F27" s="93">
        <f>F26-D27+E27</f>
        <v>0</v>
      </c>
    </row>
    <row r="28" spans="1:6" ht="16.5" customHeight="1">
      <c r="A28" s="88"/>
      <c r="B28" s="88"/>
      <c r="C28" s="89"/>
      <c r="D28" s="86"/>
      <c r="E28" s="86"/>
      <c r="F28" s="93">
        <f t="shared" ref="F28:F46" si="1">F27-D28+E28</f>
        <v>0</v>
      </c>
    </row>
    <row r="29" spans="1:6" ht="16.5" customHeight="1">
      <c r="A29" s="88"/>
      <c r="B29" s="88"/>
      <c r="C29" s="89"/>
      <c r="D29" s="86"/>
      <c r="E29" s="86"/>
      <c r="F29" s="93">
        <f t="shared" si="1"/>
        <v>0</v>
      </c>
    </row>
    <row r="30" spans="1:6" ht="16.5" customHeight="1">
      <c r="A30" s="88"/>
      <c r="B30" s="88"/>
      <c r="C30" s="89"/>
      <c r="D30" s="86"/>
      <c r="E30" s="86"/>
      <c r="F30" s="93">
        <f t="shared" si="1"/>
        <v>0</v>
      </c>
    </row>
    <row r="31" spans="1:6" ht="16.5" customHeight="1">
      <c r="A31" s="88"/>
      <c r="B31" s="88"/>
      <c r="C31" s="89"/>
      <c r="D31" s="86"/>
      <c r="E31" s="86"/>
      <c r="F31" s="93">
        <f t="shared" si="1"/>
        <v>0</v>
      </c>
    </row>
    <row r="32" spans="1:6" ht="16.5" customHeight="1">
      <c r="A32" s="88"/>
      <c r="B32" s="88"/>
      <c r="C32" s="89"/>
      <c r="D32" s="86"/>
      <c r="E32" s="86"/>
      <c r="F32" s="93">
        <f t="shared" si="1"/>
        <v>0</v>
      </c>
    </row>
    <row r="33" spans="1:6" ht="16.5" customHeight="1">
      <c r="A33" s="88"/>
      <c r="B33" s="88"/>
      <c r="C33" s="89"/>
      <c r="D33" s="86"/>
      <c r="E33" s="86"/>
      <c r="F33" s="93">
        <f t="shared" si="1"/>
        <v>0</v>
      </c>
    </row>
    <row r="34" spans="1:6" ht="16.5" customHeight="1">
      <c r="A34" s="88"/>
      <c r="B34" s="88"/>
      <c r="C34" s="89"/>
      <c r="D34" s="86"/>
      <c r="E34" s="86"/>
      <c r="F34" s="93">
        <f t="shared" si="1"/>
        <v>0</v>
      </c>
    </row>
    <row r="35" spans="1:6" ht="16.5" customHeight="1">
      <c r="A35" s="88"/>
      <c r="B35" s="88"/>
      <c r="C35" s="89"/>
      <c r="D35" s="86"/>
      <c r="E35" s="86"/>
      <c r="F35" s="93">
        <f t="shared" si="1"/>
        <v>0</v>
      </c>
    </row>
    <row r="36" spans="1:6" ht="16.5" customHeight="1">
      <c r="A36" s="88"/>
      <c r="B36" s="88"/>
      <c r="C36" s="89"/>
      <c r="D36" s="86"/>
      <c r="E36" s="86"/>
      <c r="F36" s="93">
        <f t="shared" si="1"/>
        <v>0</v>
      </c>
    </row>
    <row r="37" spans="1:6" ht="16.5" customHeight="1">
      <c r="A37" s="88"/>
      <c r="B37" s="88"/>
      <c r="C37" s="89"/>
      <c r="D37" s="86"/>
      <c r="E37" s="86"/>
      <c r="F37" s="93">
        <f t="shared" si="1"/>
        <v>0</v>
      </c>
    </row>
    <row r="38" spans="1:6" ht="16.5" customHeight="1">
      <c r="A38" s="88"/>
      <c r="B38" s="88"/>
      <c r="C38" s="89"/>
      <c r="D38" s="86"/>
      <c r="E38" s="86"/>
      <c r="F38" s="93">
        <f t="shared" si="1"/>
        <v>0</v>
      </c>
    </row>
    <row r="39" spans="1:6" ht="16.5" customHeight="1">
      <c r="A39" s="88"/>
      <c r="B39" s="88"/>
      <c r="C39" s="89"/>
      <c r="D39" s="86"/>
      <c r="E39" s="86"/>
      <c r="F39" s="93">
        <f t="shared" si="1"/>
        <v>0</v>
      </c>
    </row>
    <row r="40" spans="1:6" ht="16.5" customHeight="1">
      <c r="A40" s="88"/>
      <c r="B40" s="88"/>
      <c r="C40" s="89"/>
      <c r="D40" s="86"/>
      <c r="E40" s="86"/>
      <c r="F40" s="93">
        <f t="shared" si="1"/>
        <v>0</v>
      </c>
    </row>
    <row r="41" spans="1:6" ht="16.5" customHeight="1">
      <c r="A41" s="88"/>
      <c r="B41" s="88"/>
      <c r="C41" s="89"/>
      <c r="D41" s="86"/>
      <c r="E41" s="86"/>
      <c r="F41" s="93">
        <f t="shared" si="1"/>
        <v>0</v>
      </c>
    </row>
    <row r="42" spans="1:6" ht="16.5" customHeight="1">
      <c r="A42" s="88"/>
      <c r="B42" s="88"/>
      <c r="C42" s="89"/>
      <c r="D42" s="86"/>
      <c r="E42" s="86"/>
      <c r="F42" s="93">
        <f t="shared" si="1"/>
        <v>0</v>
      </c>
    </row>
    <row r="43" spans="1:6" ht="16.5" customHeight="1">
      <c r="A43" s="88"/>
      <c r="B43" s="88"/>
      <c r="C43" s="89"/>
      <c r="D43" s="86"/>
      <c r="E43" s="86"/>
      <c r="F43" s="93">
        <f t="shared" si="1"/>
        <v>0</v>
      </c>
    </row>
    <row r="44" spans="1:6" ht="16.5" customHeight="1">
      <c r="A44" s="88"/>
      <c r="B44" s="88"/>
      <c r="C44" s="89"/>
      <c r="D44" s="86"/>
      <c r="E44" s="86"/>
      <c r="F44" s="93">
        <f t="shared" si="1"/>
        <v>0</v>
      </c>
    </row>
    <row r="45" spans="1:6" ht="16.5" customHeight="1">
      <c r="A45" s="88"/>
      <c r="B45" s="88"/>
      <c r="C45" s="89"/>
      <c r="D45" s="86"/>
      <c r="E45" s="86"/>
      <c r="F45" s="93">
        <f t="shared" si="1"/>
        <v>0</v>
      </c>
    </row>
    <row r="46" spans="1:6" ht="16.5" customHeight="1">
      <c r="A46" s="88"/>
      <c r="B46" s="88"/>
      <c r="C46" s="89"/>
      <c r="D46" s="86"/>
      <c r="E46" s="86"/>
      <c r="F46" s="93">
        <f t="shared" si="1"/>
        <v>0</v>
      </c>
    </row>
    <row r="47" spans="1:6" ht="16.5" customHeight="1">
      <c r="A47" s="214" t="s">
        <v>52</v>
      </c>
      <c r="B47" s="215"/>
      <c r="C47" s="216"/>
      <c r="D47" s="94">
        <f>SUM(D5:D46)</f>
        <v>0</v>
      </c>
      <c r="E47" s="94">
        <f>SUM(E5:E46)</f>
        <v>0</v>
      </c>
      <c r="F47" s="93"/>
    </row>
    <row r="48" spans="1:6" ht="16.5" customHeight="1">
      <c r="A48" s="220" t="s">
        <v>55</v>
      </c>
      <c r="B48" s="221"/>
      <c r="C48" s="222"/>
      <c r="D48" s="217">
        <f>SUM(E47-D47)</f>
        <v>0</v>
      </c>
      <c r="E48" s="218"/>
      <c r="F48" s="219"/>
    </row>
  </sheetData>
  <sheetProtection password="A652" sheet="1" selectLockedCells="1"/>
  <mergeCells count="5">
    <mergeCell ref="A1:F1"/>
    <mergeCell ref="A4:E4"/>
    <mergeCell ref="A47:C47"/>
    <mergeCell ref="A48:C48"/>
    <mergeCell ref="D48:F48"/>
  </mergeCells>
  <pageMargins left="0.78740157499999996" right="0.78740157499999996" top="0.984251969" bottom="0.984251969" header="0.4921259845" footer="0.4921259845"/>
  <pageSetup paperSize="9" scale="85"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48"/>
  <sheetViews>
    <sheetView view="pageBreakPreview" zoomScale="130" zoomScaleNormal="100" zoomScaleSheetLayoutView="130" workbookViewId="0">
      <selection activeCell="A4" sqref="A4:E4"/>
    </sheetView>
  </sheetViews>
  <sheetFormatPr baseColWidth="10" defaultRowHeight="13"/>
  <cols>
    <col min="1" max="1" width="11.5" style="16" customWidth="1"/>
    <col min="2" max="2" width="38.5" style="16" customWidth="1"/>
    <col min="3" max="3" width="17.5" style="16" customWidth="1"/>
    <col min="4" max="6" width="11.1640625" style="16" customWidth="1"/>
    <col min="7" max="16384" width="10.83203125" style="16"/>
  </cols>
  <sheetData>
    <row r="1" spans="1:8" ht="31.5" customHeight="1">
      <c r="A1" s="209" t="s">
        <v>56</v>
      </c>
      <c r="B1" s="209"/>
      <c r="C1" s="210"/>
      <c r="D1" s="210"/>
      <c r="E1" s="210"/>
      <c r="F1" s="210"/>
    </row>
    <row r="2" spans="1:8" ht="14" thickBot="1">
      <c r="A2" s="32"/>
      <c r="B2" s="32"/>
      <c r="C2" s="32"/>
      <c r="D2" s="32"/>
      <c r="E2" s="32"/>
      <c r="F2" s="32"/>
    </row>
    <row r="3" spans="1:8" ht="16.5" customHeight="1" thickBot="1">
      <c r="A3" s="90" t="s">
        <v>1</v>
      </c>
      <c r="B3" s="90" t="s">
        <v>2</v>
      </c>
      <c r="C3" s="90" t="s">
        <v>50</v>
      </c>
      <c r="D3" s="91" t="s">
        <v>5</v>
      </c>
      <c r="E3" s="91" t="s">
        <v>3</v>
      </c>
      <c r="F3" s="91" t="s">
        <v>4</v>
      </c>
      <c r="H3" s="83"/>
    </row>
    <row r="4" spans="1:8" ht="16.5" customHeight="1">
      <c r="A4" s="223" t="s">
        <v>64</v>
      </c>
      <c r="B4" s="224"/>
      <c r="C4" s="224"/>
      <c r="D4" s="224"/>
      <c r="E4" s="225"/>
      <c r="F4" s="95">
        <f>SUM('COMPTE CHEQUES'!E5)</f>
        <v>2112.21</v>
      </c>
      <c r="H4" s="83"/>
    </row>
    <row r="5" spans="1:8" ht="16.5" customHeight="1">
      <c r="A5" s="84"/>
      <c r="B5" s="84"/>
      <c r="C5" s="85"/>
      <c r="D5" s="86"/>
      <c r="E5" s="86"/>
      <c r="F5" s="93">
        <f>F4-D5+E5</f>
        <v>2112.21</v>
      </c>
    </row>
    <row r="6" spans="1:8" ht="16.5" customHeight="1">
      <c r="A6" s="84"/>
      <c r="B6" s="84"/>
      <c r="C6" s="85"/>
      <c r="D6" s="86"/>
      <c r="E6" s="86"/>
      <c r="F6" s="93">
        <f t="shared" ref="F6:F25" si="0">F5-D6+E6</f>
        <v>2112.21</v>
      </c>
    </row>
    <row r="7" spans="1:8" ht="16.5" customHeight="1">
      <c r="A7" s="84"/>
      <c r="B7" s="84"/>
      <c r="C7" s="85"/>
      <c r="D7" s="86"/>
      <c r="E7" s="86"/>
      <c r="F7" s="93">
        <f t="shared" si="0"/>
        <v>2112.21</v>
      </c>
    </row>
    <row r="8" spans="1:8" ht="16.5" customHeight="1">
      <c r="A8" s="84"/>
      <c r="B8" s="84"/>
      <c r="C8" s="85"/>
      <c r="D8" s="86"/>
      <c r="E8" s="86"/>
      <c r="F8" s="93">
        <f t="shared" si="0"/>
        <v>2112.21</v>
      </c>
    </row>
    <row r="9" spans="1:8" ht="16.5" customHeight="1">
      <c r="A9" s="84"/>
      <c r="B9" s="84"/>
      <c r="C9" s="85"/>
      <c r="D9" s="86"/>
      <c r="E9" s="86"/>
      <c r="F9" s="93">
        <f t="shared" si="0"/>
        <v>2112.21</v>
      </c>
    </row>
    <row r="10" spans="1:8" ht="16.5" customHeight="1">
      <c r="A10" s="84"/>
      <c r="B10" s="84"/>
      <c r="C10" s="85"/>
      <c r="D10" s="87"/>
      <c r="E10" s="86"/>
      <c r="F10" s="93">
        <f t="shared" si="0"/>
        <v>2112.21</v>
      </c>
    </row>
    <row r="11" spans="1:8" ht="16.5" customHeight="1">
      <c r="A11" s="84"/>
      <c r="B11" s="84"/>
      <c r="C11" s="85"/>
      <c r="D11" s="87"/>
      <c r="E11" s="86"/>
      <c r="F11" s="93">
        <f t="shared" si="0"/>
        <v>2112.21</v>
      </c>
    </row>
    <row r="12" spans="1:8" ht="16.5" customHeight="1">
      <c r="A12" s="84"/>
      <c r="B12" s="84"/>
      <c r="C12" s="85"/>
      <c r="D12" s="87"/>
      <c r="E12" s="86"/>
      <c r="F12" s="93">
        <f t="shared" si="0"/>
        <v>2112.21</v>
      </c>
    </row>
    <row r="13" spans="1:8" ht="16.5" customHeight="1">
      <c r="A13" s="84"/>
      <c r="B13" s="84"/>
      <c r="C13" s="85"/>
      <c r="D13" s="87"/>
      <c r="E13" s="86"/>
      <c r="F13" s="93">
        <f t="shared" si="0"/>
        <v>2112.21</v>
      </c>
    </row>
    <row r="14" spans="1:8" ht="16.5" customHeight="1">
      <c r="A14" s="84"/>
      <c r="B14" s="84"/>
      <c r="C14" s="85"/>
      <c r="D14" s="87"/>
      <c r="E14" s="86"/>
      <c r="F14" s="93">
        <f t="shared" si="0"/>
        <v>2112.21</v>
      </c>
    </row>
    <row r="15" spans="1:8" ht="16.5" customHeight="1">
      <c r="A15" s="84"/>
      <c r="B15" s="84"/>
      <c r="C15" s="85"/>
      <c r="D15" s="87"/>
      <c r="E15" s="86"/>
      <c r="F15" s="93">
        <f t="shared" si="0"/>
        <v>2112.21</v>
      </c>
    </row>
    <row r="16" spans="1:8" ht="16.5" customHeight="1">
      <c r="A16" s="84"/>
      <c r="B16" s="84"/>
      <c r="C16" s="85"/>
      <c r="D16" s="87"/>
      <c r="E16" s="86"/>
      <c r="F16" s="93">
        <f t="shared" si="0"/>
        <v>2112.21</v>
      </c>
    </row>
    <row r="17" spans="1:6" ht="16.5" customHeight="1">
      <c r="A17" s="84"/>
      <c r="B17" s="84"/>
      <c r="C17" s="85"/>
      <c r="D17" s="87"/>
      <c r="E17" s="86"/>
      <c r="F17" s="93">
        <f t="shared" si="0"/>
        <v>2112.21</v>
      </c>
    </row>
    <row r="18" spans="1:6" ht="16.5" customHeight="1">
      <c r="A18" s="84"/>
      <c r="B18" s="84"/>
      <c r="C18" s="85"/>
      <c r="D18" s="87"/>
      <c r="E18" s="86"/>
      <c r="F18" s="93">
        <f t="shared" si="0"/>
        <v>2112.21</v>
      </c>
    </row>
    <row r="19" spans="1:6" ht="16.5" customHeight="1">
      <c r="A19" s="84"/>
      <c r="B19" s="84"/>
      <c r="C19" s="85"/>
      <c r="D19" s="87"/>
      <c r="E19" s="86"/>
      <c r="F19" s="93">
        <f t="shared" si="0"/>
        <v>2112.21</v>
      </c>
    </row>
    <row r="20" spans="1:6" ht="16.5" customHeight="1">
      <c r="A20" s="84"/>
      <c r="B20" s="84"/>
      <c r="C20" s="85"/>
      <c r="D20" s="87"/>
      <c r="E20" s="86"/>
      <c r="F20" s="93">
        <f t="shared" si="0"/>
        <v>2112.21</v>
      </c>
    </row>
    <row r="21" spans="1:6" ht="16.5" customHeight="1">
      <c r="A21" s="84"/>
      <c r="B21" s="84"/>
      <c r="C21" s="85"/>
      <c r="D21" s="87"/>
      <c r="E21" s="86"/>
      <c r="F21" s="93">
        <f t="shared" si="0"/>
        <v>2112.21</v>
      </c>
    </row>
    <row r="22" spans="1:6" ht="16.5" customHeight="1">
      <c r="A22" s="84"/>
      <c r="B22" s="84"/>
      <c r="C22" s="85"/>
      <c r="D22" s="87"/>
      <c r="E22" s="86"/>
      <c r="F22" s="93">
        <f t="shared" si="0"/>
        <v>2112.21</v>
      </c>
    </row>
    <row r="23" spans="1:6" ht="16.5" customHeight="1">
      <c r="A23" s="84"/>
      <c r="B23" s="84"/>
      <c r="C23" s="85"/>
      <c r="D23" s="87"/>
      <c r="E23" s="86"/>
      <c r="F23" s="93">
        <f t="shared" si="0"/>
        <v>2112.21</v>
      </c>
    </row>
    <row r="24" spans="1:6" ht="16.5" customHeight="1">
      <c r="A24" s="88"/>
      <c r="B24" s="88"/>
      <c r="C24" s="89"/>
      <c r="D24" s="86"/>
      <c r="E24" s="86"/>
      <c r="F24" s="93">
        <f t="shared" si="0"/>
        <v>2112.21</v>
      </c>
    </row>
    <row r="25" spans="1:6" ht="16.5" customHeight="1">
      <c r="A25" s="88"/>
      <c r="B25" s="88"/>
      <c r="C25" s="89"/>
      <c r="D25" s="86"/>
      <c r="E25" s="86"/>
      <c r="F25" s="93">
        <f t="shared" si="0"/>
        <v>2112.21</v>
      </c>
    </row>
    <row r="26" spans="1:6" ht="16.5" customHeight="1">
      <c r="A26" s="88"/>
      <c r="B26" s="88"/>
      <c r="C26" s="89"/>
      <c r="D26" s="86"/>
      <c r="E26" s="86"/>
      <c r="F26" s="93">
        <f>F25-D26+E26</f>
        <v>2112.21</v>
      </c>
    </row>
    <row r="27" spans="1:6" ht="16.5" customHeight="1">
      <c r="A27" s="88"/>
      <c r="B27" s="88"/>
      <c r="C27" s="89"/>
      <c r="D27" s="86"/>
      <c r="E27" s="86"/>
      <c r="F27" s="93">
        <f>F26-D27+E27</f>
        <v>2112.21</v>
      </c>
    </row>
    <row r="28" spans="1:6" ht="16.5" customHeight="1">
      <c r="A28" s="88"/>
      <c r="B28" s="88"/>
      <c r="C28" s="89"/>
      <c r="D28" s="86"/>
      <c r="E28" s="86"/>
      <c r="F28" s="93">
        <f t="shared" ref="F28:F46" si="1">F27-D28+E28</f>
        <v>2112.21</v>
      </c>
    </row>
    <row r="29" spans="1:6" ht="16.5" customHeight="1">
      <c r="A29" s="88"/>
      <c r="B29" s="88"/>
      <c r="C29" s="89"/>
      <c r="D29" s="86"/>
      <c r="E29" s="86"/>
      <c r="F29" s="93">
        <f t="shared" si="1"/>
        <v>2112.21</v>
      </c>
    </row>
    <row r="30" spans="1:6" ht="16.5" customHeight="1">
      <c r="A30" s="88"/>
      <c r="B30" s="88"/>
      <c r="C30" s="89"/>
      <c r="D30" s="86"/>
      <c r="E30" s="86"/>
      <c r="F30" s="93">
        <f t="shared" si="1"/>
        <v>2112.21</v>
      </c>
    </row>
    <row r="31" spans="1:6" ht="16.5" customHeight="1">
      <c r="A31" s="88"/>
      <c r="B31" s="88"/>
      <c r="C31" s="89"/>
      <c r="D31" s="86"/>
      <c r="E31" s="86"/>
      <c r="F31" s="93">
        <f t="shared" si="1"/>
        <v>2112.21</v>
      </c>
    </row>
    <row r="32" spans="1:6" ht="16.5" customHeight="1">
      <c r="A32" s="88"/>
      <c r="B32" s="88"/>
      <c r="C32" s="89"/>
      <c r="D32" s="86"/>
      <c r="E32" s="86"/>
      <c r="F32" s="93">
        <f t="shared" si="1"/>
        <v>2112.21</v>
      </c>
    </row>
    <row r="33" spans="1:6" ht="16.5" customHeight="1">
      <c r="A33" s="88"/>
      <c r="B33" s="88"/>
      <c r="C33" s="89"/>
      <c r="D33" s="86"/>
      <c r="E33" s="86"/>
      <c r="F33" s="93">
        <f t="shared" si="1"/>
        <v>2112.21</v>
      </c>
    </row>
    <row r="34" spans="1:6" ht="16.5" customHeight="1">
      <c r="A34" s="88"/>
      <c r="B34" s="88"/>
      <c r="C34" s="89"/>
      <c r="D34" s="86"/>
      <c r="E34" s="86"/>
      <c r="F34" s="93">
        <f t="shared" si="1"/>
        <v>2112.21</v>
      </c>
    </row>
    <row r="35" spans="1:6" ht="16.5" customHeight="1">
      <c r="A35" s="88"/>
      <c r="B35" s="88"/>
      <c r="C35" s="89"/>
      <c r="D35" s="86"/>
      <c r="E35" s="86"/>
      <c r="F35" s="93">
        <f t="shared" si="1"/>
        <v>2112.21</v>
      </c>
    </row>
    <row r="36" spans="1:6" ht="16.5" customHeight="1">
      <c r="A36" s="88"/>
      <c r="B36" s="88"/>
      <c r="C36" s="89"/>
      <c r="D36" s="86"/>
      <c r="E36" s="86"/>
      <c r="F36" s="93">
        <f t="shared" si="1"/>
        <v>2112.21</v>
      </c>
    </row>
    <row r="37" spans="1:6" ht="16.5" customHeight="1">
      <c r="A37" s="88"/>
      <c r="B37" s="88"/>
      <c r="C37" s="89"/>
      <c r="D37" s="86"/>
      <c r="E37" s="86"/>
      <c r="F37" s="93">
        <f t="shared" si="1"/>
        <v>2112.21</v>
      </c>
    </row>
    <row r="38" spans="1:6" ht="16.5" customHeight="1">
      <c r="A38" s="88"/>
      <c r="B38" s="88"/>
      <c r="C38" s="89"/>
      <c r="D38" s="86"/>
      <c r="E38" s="86"/>
      <c r="F38" s="93">
        <f t="shared" si="1"/>
        <v>2112.21</v>
      </c>
    </row>
    <row r="39" spans="1:6" ht="16.5" customHeight="1">
      <c r="A39" s="88"/>
      <c r="B39" s="88"/>
      <c r="C39" s="89"/>
      <c r="D39" s="86"/>
      <c r="E39" s="86"/>
      <c r="F39" s="93">
        <f t="shared" si="1"/>
        <v>2112.21</v>
      </c>
    </row>
    <row r="40" spans="1:6" ht="16.5" customHeight="1">
      <c r="A40" s="88"/>
      <c r="B40" s="88"/>
      <c r="C40" s="89"/>
      <c r="D40" s="86"/>
      <c r="E40" s="86"/>
      <c r="F40" s="93">
        <f t="shared" si="1"/>
        <v>2112.21</v>
      </c>
    </row>
    <row r="41" spans="1:6" ht="16.5" customHeight="1">
      <c r="A41" s="88"/>
      <c r="B41" s="88"/>
      <c r="C41" s="89"/>
      <c r="D41" s="86"/>
      <c r="E41" s="86"/>
      <c r="F41" s="93">
        <f t="shared" si="1"/>
        <v>2112.21</v>
      </c>
    </row>
    <row r="42" spans="1:6" ht="16.5" customHeight="1">
      <c r="A42" s="88"/>
      <c r="B42" s="88"/>
      <c r="C42" s="89"/>
      <c r="D42" s="86"/>
      <c r="E42" s="86"/>
      <c r="F42" s="93">
        <f t="shared" si="1"/>
        <v>2112.21</v>
      </c>
    </row>
    <row r="43" spans="1:6" ht="16.5" customHeight="1">
      <c r="A43" s="88"/>
      <c r="B43" s="88"/>
      <c r="C43" s="89"/>
      <c r="D43" s="86"/>
      <c r="E43" s="86"/>
      <c r="F43" s="93">
        <f t="shared" si="1"/>
        <v>2112.21</v>
      </c>
    </row>
    <row r="44" spans="1:6" ht="16.5" customHeight="1">
      <c r="A44" s="88"/>
      <c r="B44" s="88"/>
      <c r="C44" s="89"/>
      <c r="D44" s="86"/>
      <c r="E44" s="86"/>
      <c r="F44" s="93">
        <f t="shared" si="1"/>
        <v>2112.21</v>
      </c>
    </row>
    <row r="45" spans="1:6" ht="16.5" customHeight="1">
      <c r="A45" s="88"/>
      <c r="B45" s="88"/>
      <c r="C45" s="89"/>
      <c r="D45" s="86"/>
      <c r="E45" s="86"/>
      <c r="F45" s="93">
        <f t="shared" si="1"/>
        <v>2112.21</v>
      </c>
    </row>
    <row r="46" spans="1:6" ht="16.5" customHeight="1">
      <c r="A46" s="88"/>
      <c r="B46" s="88"/>
      <c r="C46" s="89"/>
      <c r="D46" s="86"/>
      <c r="E46" s="86"/>
      <c r="F46" s="93">
        <f t="shared" si="1"/>
        <v>2112.21</v>
      </c>
    </row>
    <row r="47" spans="1:6" ht="16.5" customHeight="1">
      <c r="A47" s="214" t="s">
        <v>52</v>
      </c>
      <c r="B47" s="215"/>
      <c r="C47" s="216"/>
      <c r="D47" s="94">
        <f>SUM(D5:D46)</f>
        <v>0</v>
      </c>
      <c r="E47" s="94">
        <f>SUM(E5:E46)</f>
        <v>0</v>
      </c>
      <c r="F47" s="93"/>
    </row>
    <row r="48" spans="1:6" ht="16.5" customHeight="1">
      <c r="A48" s="220" t="s">
        <v>57</v>
      </c>
      <c r="B48" s="221"/>
      <c r="C48" s="222"/>
      <c r="D48" s="217">
        <f>SUM(E47-D47)</f>
        <v>0</v>
      </c>
      <c r="E48" s="218"/>
      <c r="F48" s="219"/>
    </row>
  </sheetData>
  <sheetProtection selectLockedCells="1"/>
  <mergeCells count="5">
    <mergeCell ref="A1:F1"/>
    <mergeCell ref="A4:E4"/>
    <mergeCell ref="A47:C47"/>
    <mergeCell ref="A48:C48"/>
    <mergeCell ref="D48:F48"/>
  </mergeCells>
  <pageMargins left="0.78740157499999996" right="0.78740157499999996" top="0.984251969" bottom="0.984251969" header="0.4921259845" footer="0.4921259845"/>
  <pageSetup paperSize="9" scale="85"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48"/>
  <sheetViews>
    <sheetView view="pageBreakPreview" topLeftCell="A21" zoomScale="140" zoomScaleNormal="100" zoomScaleSheetLayoutView="140" workbookViewId="0">
      <selection activeCell="E40" sqref="E40"/>
    </sheetView>
  </sheetViews>
  <sheetFormatPr baseColWidth="10" defaultRowHeight="13"/>
  <cols>
    <col min="1" max="1" width="11.5" style="16" customWidth="1"/>
    <col min="2" max="2" width="38.5" style="16" customWidth="1"/>
    <col min="3" max="3" width="17.5" style="16" customWidth="1"/>
    <col min="4" max="6" width="11.1640625" style="16" customWidth="1"/>
    <col min="7" max="16384" width="10.83203125" style="16"/>
  </cols>
  <sheetData>
    <row r="1" spans="1:8" ht="31.5" customHeight="1">
      <c r="A1" s="209" t="s">
        <v>59</v>
      </c>
      <c r="B1" s="209"/>
      <c r="C1" s="210"/>
      <c r="D1" s="210"/>
      <c r="E1" s="210"/>
      <c r="F1" s="210"/>
    </row>
    <row r="2" spans="1:8" ht="14" thickBot="1">
      <c r="A2" s="32"/>
      <c r="B2" s="32"/>
      <c r="C2" s="32"/>
      <c r="D2" s="32"/>
      <c r="E2" s="32"/>
      <c r="F2" s="32"/>
    </row>
    <row r="3" spans="1:8" ht="16.5" customHeight="1" thickBot="1">
      <c r="A3" s="90" t="s">
        <v>1</v>
      </c>
      <c r="B3" s="90" t="s">
        <v>2</v>
      </c>
      <c r="C3" s="90" t="s">
        <v>50</v>
      </c>
      <c r="D3" s="91" t="s">
        <v>5</v>
      </c>
      <c r="E3" s="91" t="s">
        <v>3</v>
      </c>
      <c r="F3" s="91" t="s">
        <v>4</v>
      </c>
      <c r="H3" s="83"/>
    </row>
    <row r="4" spans="1:8" ht="16.5" customHeight="1">
      <c r="A4" s="223"/>
      <c r="B4" s="224"/>
      <c r="C4" s="224"/>
      <c r="D4" s="224"/>
      <c r="E4" s="225"/>
      <c r="F4" s="95"/>
      <c r="H4" s="83"/>
    </row>
    <row r="5" spans="1:8" ht="16.5" customHeight="1">
      <c r="A5" s="84">
        <v>44103</v>
      </c>
      <c r="B5" s="112" t="s">
        <v>75</v>
      </c>
      <c r="C5" s="85"/>
      <c r="D5" s="86">
        <v>96</v>
      </c>
      <c r="E5" s="86"/>
      <c r="F5" s="93">
        <f>F4-D5+E5</f>
        <v>-96</v>
      </c>
    </row>
    <row r="6" spans="1:8" ht="16.5" customHeight="1">
      <c r="A6" s="84">
        <v>44112</v>
      </c>
      <c r="B6" s="85" t="s">
        <v>88</v>
      </c>
      <c r="C6" s="85"/>
      <c r="D6" s="86"/>
      <c r="E6" s="86">
        <v>145</v>
      </c>
      <c r="F6" s="93">
        <f t="shared" ref="F6:F46" si="0">F5-D6+E6</f>
        <v>49</v>
      </c>
    </row>
    <row r="7" spans="1:8" ht="16.5" customHeight="1">
      <c r="A7" s="84">
        <v>44117</v>
      </c>
      <c r="B7" s="84" t="s">
        <v>96</v>
      </c>
      <c r="C7" s="85"/>
      <c r="D7" s="86">
        <v>84</v>
      </c>
      <c r="E7" s="86"/>
      <c r="F7" s="93">
        <f t="shared" si="0"/>
        <v>-35</v>
      </c>
    </row>
    <row r="8" spans="1:8" ht="16.5" customHeight="1">
      <c r="A8" s="84">
        <v>44123</v>
      </c>
      <c r="B8" s="112" t="s">
        <v>94</v>
      </c>
      <c r="C8" s="85"/>
      <c r="D8" s="86">
        <v>72</v>
      </c>
      <c r="E8" s="86"/>
      <c r="F8" s="93">
        <f t="shared" si="0"/>
        <v>-107</v>
      </c>
    </row>
    <row r="9" spans="1:8" ht="16.5" customHeight="1">
      <c r="A9" s="84">
        <v>44131</v>
      </c>
      <c r="B9" s="84" t="s">
        <v>97</v>
      </c>
      <c r="C9" s="85"/>
      <c r="D9" s="86">
        <v>82</v>
      </c>
      <c r="E9" s="86"/>
      <c r="F9" s="93">
        <f t="shared" si="0"/>
        <v>-189</v>
      </c>
    </row>
    <row r="10" spans="1:8" ht="16.5" customHeight="1">
      <c r="A10" s="84">
        <v>44131</v>
      </c>
      <c r="B10" s="89" t="s">
        <v>103</v>
      </c>
      <c r="C10" s="85"/>
      <c r="D10" s="87">
        <v>109</v>
      </c>
      <c r="E10" s="86"/>
      <c r="F10" s="93">
        <f t="shared" si="0"/>
        <v>-298</v>
      </c>
    </row>
    <row r="11" spans="1:8" ht="16.5" customHeight="1">
      <c r="A11" s="84">
        <v>44151</v>
      </c>
      <c r="B11" s="112" t="s">
        <v>105</v>
      </c>
      <c r="C11" s="85"/>
      <c r="D11" s="87">
        <v>336</v>
      </c>
      <c r="E11" s="86"/>
      <c r="F11" s="93">
        <f t="shared" si="0"/>
        <v>-634</v>
      </c>
    </row>
    <row r="12" spans="1:8" ht="16.5" customHeight="1">
      <c r="A12" s="84">
        <v>44178</v>
      </c>
      <c r="B12" s="84" t="s">
        <v>112</v>
      </c>
      <c r="C12" s="85"/>
      <c r="D12" s="87">
        <v>96</v>
      </c>
      <c r="E12" s="86"/>
      <c r="F12" s="93">
        <f t="shared" si="0"/>
        <v>-730</v>
      </c>
    </row>
    <row r="13" spans="1:8" ht="16.5" customHeight="1">
      <c r="A13" s="84">
        <v>44235</v>
      </c>
      <c r="B13" s="85" t="s">
        <v>116</v>
      </c>
      <c r="C13" s="85"/>
      <c r="D13" s="87">
        <v>9.9</v>
      </c>
      <c r="E13" s="86"/>
      <c r="F13" s="93">
        <f t="shared" si="0"/>
        <v>-739.9</v>
      </c>
    </row>
    <row r="14" spans="1:8" ht="16.5" customHeight="1">
      <c r="A14" s="84">
        <v>44243</v>
      </c>
      <c r="B14" s="85" t="s">
        <v>117</v>
      </c>
      <c r="C14" s="85"/>
      <c r="D14" s="87">
        <v>14.99</v>
      </c>
      <c r="E14" s="86"/>
      <c r="F14" s="93">
        <f t="shared" si="0"/>
        <v>-754.89</v>
      </c>
    </row>
    <row r="15" spans="1:8" ht="16.5" customHeight="1">
      <c r="A15" s="84">
        <v>44271</v>
      </c>
      <c r="B15" s="85" t="s">
        <v>117</v>
      </c>
      <c r="C15" s="85"/>
      <c r="D15" s="87">
        <v>14.99</v>
      </c>
      <c r="E15" s="86"/>
      <c r="F15" s="93">
        <f t="shared" si="0"/>
        <v>-769.88</v>
      </c>
    </row>
    <row r="16" spans="1:8" ht="16.5" customHeight="1">
      <c r="A16" s="84">
        <v>44302</v>
      </c>
      <c r="B16" s="85" t="s">
        <v>117</v>
      </c>
      <c r="C16" s="85"/>
      <c r="D16" s="87">
        <v>14.99</v>
      </c>
      <c r="E16" s="86"/>
      <c r="F16" s="93">
        <f t="shared" si="0"/>
        <v>-784.87</v>
      </c>
    </row>
    <row r="17" spans="1:6" ht="16.5" customHeight="1">
      <c r="A17" s="84">
        <v>44314</v>
      </c>
      <c r="B17" s="84" t="s">
        <v>124</v>
      </c>
      <c r="C17" s="85"/>
      <c r="D17" s="87">
        <v>52</v>
      </c>
      <c r="E17" s="86"/>
      <c r="F17" s="93">
        <f t="shared" si="0"/>
        <v>-836.87</v>
      </c>
    </row>
    <row r="18" spans="1:6" ht="16.5" customHeight="1">
      <c r="A18" s="112">
        <v>44332</v>
      </c>
      <c r="B18" s="113" t="s">
        <v>117</v>
      </c>
      <c r="C18" s="114"/>
      <c r="D18" s="87">
        <v>14.99</v>
      </c>
      <c r="E18" s="86"/>
      <c r="F18" s="93">
        <f t="shared" si="0"/>
        <v>-851.86</v>
      </c>
    </row>
    <row r="19" spans="1:6" ht="16.5" customHeight="1">
      <c r="A19" s="84">
        <v>44360</v>
      </c>
      <c r="B19" s="84" t="s">
        <v>130</v>
      </c>
      <c r="C19" s="85"/>
      <c r="D19" s="87">
        <v>41</v>
      </c>
      <c r="E19" s="86"/>
      <c r="F19" s="93">
        <f t="shared" si="0"/>
        <v>-892.86</v>
      </c>
    </row>
    <row r="20" spans="1:6" ht="16.5" customHeight="1">
      <c r="A20" s="84">
        <v>44360</v>
      </c>
      <c r="B20" s="84" t="s">
        <v>131</v>
      </c>
      <c r="C20" s="85"/>
      <c r="D20" s="87">
        <v>204</v>
      </c>
      <c r="E20" s="86"/>
      <c r="F20" s="93">
        <f t="shared" si="0"/>
        <v>-1096.8600000000001</v>
      </c>
    </row>
    <row r="21" spans="1:6" ht="16.5" customHeight="1">
      <c r="A21" s="84">
        <v>44360</v>
      </c>
      <c r="B21" s="84" t="s">
        <v>132</v>
      </c>
      <c r="C21" s="85"/>
      <c r="D21" s="87">
        <v>230</v>
      </c>
      <c r="E21" s="86"/>
      <c r="F21" s="93">
        <f t="shared" si="0"/>
        <v>-1326.8600000000001</v>
      </c>
    </row>
    <row r="22" spans="1:6" ht="16.5" customHeight="1">
      <c r="A22" s="112">
        <v>44363</v>
      </c>
      <c r="B22" s="113" t="s">
        <v>117</v>
      </c>
      <c r="C22" s="114"/>
      <c r="D22" s="87">
        <v>14.99</v>
      </c>
      <c r="E22" s="86"/>
      <c r="F22" s="93">
        <f t="shared" si="0"/>
        <v>-1341.8500000000001</v>
      </c>
    </row>
    <row r="23" spans="1:6" ht="16.5" customHeight="1">
      <c r="A23" s="112">
        <v>44389</v>
      </c>
      <c r="B23" s="84" t="s">
        <v>149</v>
      </c>
      <c r="C23" s="89"/>
      <c r="D23" s="86">
        <v>384</v>
      </c>
      <c r="E23" s="86"/>
      <c r="F23" s="93">
        <f t="shared" si="0"/>
        <v>-1725.8500000000001</v>
      </c>
    </row>
    <row r="24" spans="1:6" ht="16.5" customHeight="1">
      <c r="A24" s="112">
        <v>44390</v>
      </c>
      <c r="B24" s="84" t="s">
        <v>153</v>
      </c>
      <c r="C24" s="89"/>
      <c r="D24" s="86">
        <v>145</v>
      </c>
      <c r="E24" s="86"/>
      <c r="F24" s="93">
        <f t="shared" si="0"/>
        <v>-1870.8500000000001</v>
      </c>
    </row>
    <row r="25" spans="1:6" ht="16.5" customHeight="1">
      <c r="A25" s="112">
        <v>44393</v>
      </c>
      <c r="B25" s="113" t="s">
        <v>117</v>
      </c>
      <c r="C25" s="89"/>
      <c r="D25" s="86">
        <v>14.99</v>
      </c>
      <c r="E25" s="86"/>
      <c r="F25" s="93">
        <f t="shared" si="0"/>
        <v>-1885.8400000000001</v>
      </c>
    </row>
    <row r="26" spans="1:6" ht="16.5" customHeight="1">
      <c r="A26" s="112">
        <v>44406</v>
      </c>
      <c r="B26" s="88" t="s">
        <v>151</v>
      </c>
      <c r="C26" s="89"/>
      <c r="D26" s="86">
        <v>761</v>
      </c>
      <c r="E26" s="86"/>
      <c r="F26" s="93">
        <f t="shared" si="0"/>
        <v>-2646.84</v>
      </c>
    </row>
    <row r="27" spans="1:6" ht="16.5" customHeight="1">
      <c r="A27" s="112">
        <v>44416</v>
      </c>
      <c r="B27" s="115" t="s">
        <v>156</v>
      </c>
      <c r="C27" s="89"/>
      <c r="D27" s="86">
        <v>24</v>
      </c>
      <c r="E27" s="86"/>
      <c r="F27" s="93">
        <f t="shared" si="0"/>
        <v>-2670.84</v>
      </c>
    </row>
    <row r="28" spans="1:6" ht="16.5" customHeight="1">
      <c r="A28" s="112">
        <v>44424</v>
      </c>
      <c r="B28" s="113" t="s">
        <v>117</v>
      </c>
      <c r="C28" s="89"/>
      <c r="D28" s="86">
        <v>14.99</v>
      </c>
      <c r="E28" s="86"/>
      <c r="F28" s="93">
        <f t="shared" si="0"/>
        <v>-2685.83</v>
      </c>
    </row>
    <row r="29" spans="1:6" ht="16.5" customHeight="1">
      <c r="A29" s="112">
        <v>44429</v>
      </c>
      <c r="B29" s="117" t="s">
        <v>158</v>
      </c>
      <c r="C29" s="89"/>
      <c r="D29" s="86">
        <v>207.9</v>
      </c>
      <c r="E29" s="86"/>
      <c r="F29" s="93">
        <f t="shared" si="0"/>
        <v>-2893.73</v>
      </c>
    </row>
    <row r="30" spans="1:6" ht="16.5" customHeight="1">
      <c r="A30" s="112">
        <v>44429</v>
      </c>
      <c r="B30" s="117" t="s">
        <v>159</v>
      </c>
      <c r="C30" s="89"/>
      <c r="D30" s="86">
        <v>128</v>
      </c>
      <c r="E30" s="86"/>
      <c r="F30" s="93">
        <f t="shared" si="0"/>
        <v>-3021.73</v>
      </c>
    </row>
    <row r="31" spans="1:6" ht="16.5" customHeight="1">
      <c r="A31" s="112">
        <v>44449</v>
      </c>
      <c r="B31" s="84" t="s">
        <v>164</v>
      </c>
      <c r="C31" s="89"/>
      <c r="D31" s="86">
        <v>180</v>
      </c>
      <c r="E31" s="86"/>
      <c r="F31" s="93">
        <f t="shared" si="0"/>
        <v>-3201.73</v>
      </c>
    </row>
    <row r="32" spans="1:6" ht="16.5" customHeight="1">
      <c r="A32" s="112"/>
      <c r="B32" s="88"/>
      <c r="C32" s="89"/>
      <c r="D32" s="86"/>
      <c r="E32" s="86"/>
      <c r="F32" s="93">
        <f t="shared" si="0"/>
        <v>-3201.73</v>
      </c>
    </row>
    <row r="33" spans="1:6" ht="16.5" customHeight="1">
      <c r="A33" s="88"/>
      <c r="B33" s="88"/>
      <c r="C33" s="89"/>
      <c r="D33" s="86"/>
      <c r="E33" s="86"/>
      <c r="F33" s="93">
        <f t="shared" si="0"/>
        <v>-3201.73</v>
      </c>
    </row>
    <row r="34" spans="1:6" ht="16.5" customHeight="1">
      <c r="A34" s="112"/>
      <c r="B34" s="88"/>
      <c r="C34" s="89"/>
      <c r="D34" s="86"/>
      <c r="E34" s="86"/>
      <c r="F34" s="93">
        <f t="shared" si="0"/>
        <v>-3201.73</v>
      </c>
    </row>
    <row r="35" spans="1:6" ht="16.5" customHeight="1">
      <c r="A35" s="112"/>
      <c r="B35" s="117"/>
      <c r="C35" s="89"/>
      <c r="D35" s="86"/>
      <c r="E35" s="86"/>
      <c r="F35" s="93">
        <f t="shared" si="0"/>
        <v>-3201.73</v>
      </c>
    </row>
    <row r="36" spans="1:6" ht="16.5" customHeight="1">
      <c r="A36" s="88"/>
      <c r="B36" s="88"/>
      <c r="C36" s="89"/>
      <c r="D36" s="86"/>
      <c r="E36" s="86"/>
      <c r="F36" s="93">
        <f t="shared" si="0"/>
        <v>-3201.73</v>
      </c>
    </row>
    <row r="37" spans="1:6" ht="16.5" customHeight="1">
      <c r="A37" s="88"/>
      <c r="B37" s="88"/>
      <c r="C37" s="89"/>
      <c r="D37" s="86"/>
      <c r="E37" s="86"/>
      <c r="F37" s="93">
        <f t="shared" si="0"/>
        <v>-3201.73</v>
      </c>
    </row>
    <row r="38" spans="1:6" ht="16.5" customHeight="1">
      <c r="A38" s="88"/>
      <c r="B38" s="88"/>
      <c r="C38" s="89"/>
      <c r="D38" s="86"/>
      <c r="E38" s="86"/>
      <c r="F38" s="93">
        <f t="shared" si="0"/>
        <v>-3201.73</v>
      </c>
    </row>
    <row r="39" spans="1:6" ht="16.5" customHeight="1">
      <c r="A39" s="88"/>
      <c r="B39" s="88"/>
      <c r="C39" s="89"/>
      <c r="D39" s="86"/>
      <c r="E39" s="86"/>
      <c r="F39" s="93">
        <f t="shared" si="0"/>
        <v>-3201.73</v>
      </c>
    </row>
    <row r="40" spans="1:6" ht="16.5" customHeight="1">
      <c r="A40" s="88"/>
      <c r="B40" s="88"/>
      <c r="C40" s="89"/>
      <c r="D40" s="86"/>
      <c r="E40" s="86"/>
      <c r="F40" s="93">
        <f t="shared" si="0"/>
        <v>-3201.73</v>
      </c>
    </row>
    <row r="41" spans="1:6" ht="16.5" customHeight="1">
      <c r="A41" s="88"/>
      <c r="B41" s="88"/>
      <c r="C41" s="89"/>
      <c r="D41" s="86"/>
      <c r="E41" s="86"/>
      <c r="F41" s="93">
        <f t="shared" si="0"/>
        <v>-3201.73</v>
      </c>
    </row>
    <row r="42" spans="1:6" ht="16.5" customHeight="1">
      <c r="A42" s="88"/>
      <c r="B42" s="88"/>
      <c r="C42" s="89"/>
      <c r="D42" s="86"/>
      <c r="E42" s="86"/>
      <c r="F42" s="93">
        <f t="shared" si="0"/>
        <v>-3201.73</v>
      </c>
    </row>
    <row r="43" spans="1:6" ht="16.5" customHeight="1">
      <c r="A43" s="88"/>
      <c r="B43" s="88"/>
      <c r="C43" s="89"/>
      <c r="D43" s="86"/>
      <c r="E43" s="86"/>
      <c r="F43" s="93">
        <f t="shared" si="0"/>
        <v>-3201.73</v>
      </c>
    </row>
    <row r="44" spans="1:6" ht="16.5" customHeight="1">
      <c r="A44" s="88"/>
      <c r="B44" s="88"/>
      <c r="C44" s="89"/>
      <c r="D44" s="86"/>
      <c r="E44" s="86"/>
      <c r="F44" s="93">
        <f t="shared" si="0"/>
        <v>-3201.73</v>
      </c>
    </row>
    <row r="45" spans="1:6" ht="16.5" customHeight="1">
      <c r="A45" s="88"/>
      <c r="B45" s="88"/>
      <c r="C45" s="89"/>
      <c r="D45" s="86"/>
      <c r="E45" s="86"/>
      <c r="F45" s="93">
        <f t="shared" si="0"/>
        <v>-3201.73</v>
      </c>
    </row>
    <row r="46" spans="1:6" ht="16.5" customHeight="1">
      <c r="A46" s="88"/>
      <c r="B46" s="88"/>
      <c r="C46" s="89"/>
      <c r="D46" s="86"/>
      <c r="E46" s="86"/>
      <c r="F46" s="93">
        <f t="shared" si="0"/>
        <v>-3201.73</v>
      </c>
    </row>
    <row r="47" spans="1:6" ht="16.5" customHeight="1">
      <c r="A47" s="214" t="s">
        <v>52</v>
      </c>
      <c r="B47" s="215"/>
      <c r="C47" s="216"/>
      <c r="D47" s="94">
        <f>SUM(D5:D46)</f>
        <v>3346.73</v>
      </c>
      <c r="E47" s="94">
        <f>SUM(E5:E46)</f>
        <v>145</v>
      </c>
      <c r="F47" s="93"/>
    </row>
    <row r="48" spans="1:6" ht="16.5" customHeight="1">
      <c r="A48" s="220" t="s">
        <v>58</v>
      </c>
      <c r="B48" s="221"/>
      <c r="C48" s="222"/>
      <c r="D48" s="217">
        <f>SUM(E47-D47)</f>
        <v>-3201.73</v>
      </c>
      <c r="E48" s="218"/>
      <c r="F48" s="219"/>
    </row>
  </sheetData>
  <sheetProtection selectLockedCells="1"/>
  <mergeCells count="5">
    <mergeCell ref="A1:F1"/>
    <mergeCell ref="A4:E4"/>
    <mergeCell ref="A47:C47"/>
    <mergeCell ref="A48:C48"/>
    <mergeCell ref="D48:F48"/>
  </mergeCells>
  <pageMargins left="0.78740157499999996" right="0.78740157499999996" top="0.984251969" bottom="0.984251969" header="0.4921259845" footer="0.4921259845"/>
  <pageSetup paperSize="9" scale="85"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48"/>
  <sheetViews>
    <sheetView view="pageBreakPreview" topLeftCell="A23" zoomScale="140" zoomScaleNormal="100" zoomScaleSheetLayoutView="140" workbookViewId="0">
      <selection activeCell="D37" sqref="D37"/>
    </sheetView>
  </sheetViews>
  <sheetFormatPr baseColWidth="10" defaultRowHeight="13"/>
  <cols>
    <col min="1" max="1" width="11.5" style="16" customWidth="1"/>
    <col min="2" max="2" width="38.5" style="16" customWidth="1"/>
    <col min="3" max="3" width="17.5" style="16" customWidth="1"/>
    <col min="4" max="6" width="11.1640625" style="16" customWidth="1"/>
    <col min="7" max="16384" width="10.83203125" style="16"/>
  </cols>
  <sheetData>
    <row r="1" spans="1:8" ht="31.5" customHeight="1">
      <c r="A1" s="209" t="s">
        <v>48</v>
      </c>
      <c r="B1" s="209"/>
      <c r="C1" s="210"/>
      <c r="D1" s="210"/>
      <c r="E1" s="210"/>
      <c r="F1" s="210"/>
    </row>
    <row r="2" spans="1:8" ht="14" thickBot="1">
      <c r="A2" s="32"/>
      <c r="B2" s="32"/>
      <c r="C2" s="32"/>
      <c r="D2" s="32"/>
      <c r="E2" s="32"/>
      <c r="F2" s="32"/>
    </row>
    <row r="3" spans="1:8" ht="16.5" customHeight="1" thickBot="1">
      <c r="A3" s="90" t="s">
        <v>1</v>
      </c>
      <c r="B3" s="90" t="s">
        <v>2</v>
      </c>
      <c r="C3" s="90" t="s">
        <v>50</v>
      </c>
      <c r="D3" s="91" t="s">
        <v>5</v>
      </c>
      <c r="E3" s="91" t="s">
        <v>3</v>
      </c>
      <c r="F3" s="91" t="s">
        <v>4</v>
      </c>
      <c r="H3" s="83"/>
    </row>
    <row r="4" spans="1:8" ht="16.5" customHeight="1">
      <c r="A4" s="223"/>
      <c r="B4" s="224"/>
      <c r="C4" s="224"/>
      <c r="D4" s="224"/>
      <c r="E4" s="225"/>
      <c r="F4" s="95"/>
      <c r="H4" s="83"/>
    </row>
    <row r="5" spans="1:8" ht="16.5" customHeight="1">
      <c r="A5" s="84">
        <v>44141</v>
      </c>
      <c r="B5" s="84" t="s">
        <v>104</v>
      </c>
      <c r="C5" s="85"/>
      <c r="D5" s="86">
        <v>387.84</v>
      </c>
      <c r="E5" s="86"/>
      <c r="F5" s="93">
        <f>F4-D5+E5</f>
        <v>-387.84</v>
      </c>
    </row>
    <row r="6" spans="1:8" ht="16.5" customHeight="1">
      <c r="A6" s="112">
        <v>44453</v>
      </c>
      <c r="B6" s="88" t="s">
        <v>166</v>
      </c>
      <c r="C6" s="89"/>
      <c r="D6" s="86">
        <v>534</v>
      </c>
      <c r="E6" s="86"/>
      <c r="F6" s="93">
        <f t="shared" ref="F6:F25" si="0">F5-D6+E6</f>
        <v>-921.83999999999992</v>
      </c>
    </row>
    <row r="7" spans="1:8" ht="16.5" customHeight="1">
      <c r="A7" s="84"/>
      <c r="B7" s="84"/>
      <c r="C7" s="85"/>
      <c r="D7" s="86"/>
      <c r="E7" s="86"/>
      <c r="F7" s="93">
        <f t="shared" si="0"/>
        <v>-921.83999999999992</v>
      </c>
    </row>
    <row r="8" spans="1:8" ht="16.5" customHeight="1">
      <c r="A8" s="84"/>
      <c r="B8" s="84"/>
      <c r="C8" s="85"/>
      <c r="D8" s="86"/>
      <c r="E8" s="86"/>
      <c r="F8" s="93">
        <f t="shared" si="0"/>
        <v>-921.83999999999992</v>
      </c>
    </row>
    <row r="9" spans="1:8" ht="16.5" customHeight="1">
      <c r="A9" s="84"/>
      <c r="B9" s="84"/>
      <c r="C9" s="85"/>
      <c r="D9" s="86"/>
      <c r="E9" s="86"/>
      <c r="F9" s="93">
        <f t="shared" si="0"/>
        <v>-921.83999999999992</v>
      </c>
    </row>
    <row r="10" spans="1:8" ht="16.5" customHeight="1">
      <c r="A10" s="84"/>
      <c r="B10" s="84"/>
      <c r="C10" s="85"/>
      <c r="D10" s="87"/>
      <c r="E10" s="86"/>
      <c r="F10" s="93">
        <f t="shared" si="0"/>
        <v>-921.83999999999992</v>
      </c>
    </row>
    <row r="11" spans="1:8" ht="16.5" customHeight="1">
      <c r="A11" s="84"/>
      <c r="B11" s="84"/>
      <c r="C11" s="85"/>
      <c r="D11" s="87"/>
      <c r="E11" s="86"/>
      <c r="F11" s="93">
        <f t="shared" si="0"/>
        <v>-921.83999999999992</v>
      </c>
    </row>
    <row r="12" spans="1:8" ht="16.5" customHeight="1">
      <c r="A12" s="84"/>
      <c r="B12" s="84"/>
      <c r="C12" s="85"/>
      <c r="D12" s="87"/>
      <c r="E12" s="86"/>
      <c r="F12" s="93">
        <f t="shared" si="0"/>
        <v>-921.83999999999992</v>
      </c>
    </row>
    <row r="13" spans="1:8" ht="16.5" customHeight="1">
      <c r="A13" s="84"/>
      <c r="B13" s="84"/>
      <c r="C13" s="85"/>
      <c r="D13" s="87"/>
      <c r="E13" s="86"/>
      <c r="F13" s="93">
        <f t="shared" si="0"/>
        <v>-921.83999999999992</v>
      </c>
    </row>
    <row r="14" spans="1:8" ht="16.5" customHeight="1">
      <c r="A14" s="84"/>
      <c r="B14" s="84"/>
      <c r="C14" s="85"/>
      <c r="D14" s="87"/>
      <c r="E14" s="86"/>
      <c r="F14" s="93">
        <f t="shared" si="0"/>
        <v>-921.83999999999992</v>
      </c>
    </row>
    <row r="15" spans="1:8" ht="16.5" customHeight="1">
      <c r="A15" s="84"/>
      <c r="B15" s="84"/>
      <c r="C15" s="85"/>
      <c r="D15" s="87"/>
      <c r="E15" s="86"/>
      <c r="F15" s="93">
        <f t="shared" si="0"/>
        <v>-921.83999999999992</v>
      </c>
    </row>
    <row r="16" spans="1:8" ht="16.5" customHeight="1">
      <c r="A16" s="84"/>
      <c r="B16" s="84"/>
      <c r="C16" s="85"/>
      <c r="D16" s="87"/>
      <c r="E16" s="86"/>
      <c r="F16" s="93">
        <f t="shared" si="0"/>
        <v>-921.83999999999992</v>
      </c>
    </row>
    <row r="17" spans="1:6" ht="16.5" customHeight="1">
      <c r="A17" s="84"/>
      <c r="B17" s="84"/>
      <c r="C17" s="85"/>
      <c r="D17" s="87"/>
      <c r="E17" s="86"/>
      <c r="F17" s="93">
        <f t="shared" si="0"/>
        <v>-921.83999999999992</v>
      </c>
    </row>
    <row r="18" spans="1:6" ht="16.5" customHeight="1">
      <c r="A18" s="84"/>
      <c r="B18" s="84"/>
      <c r="C18" s="85"/>
      <c r="D18" s="87"/>
      <c r="E18" s="86"/>
      <c r="F18" s="93">
        <f t="shared" si="0"/>
        <v>-921.83999999999992</v>
      </c>
    </row>
    <row r="19" spans="1:6" ht="16.5" customHeight="1">
      <c r="A19" s="84"/>
      <c r="B19" s="84"/>
      <c r="C19" s="85"/>
      <c r="D19" s="87"/>
      <c r="E19" s="86"/>
      <c r="F19" s="93">
        <f t="shared" si="0"/>
        <v>-921.83999999999992</v>
      </c>
    </row>
    <row r="20" spans="1:6" ht="16.5" customHeight="1">
      <c r="A20" s="84"/>
      <c r="B20" s="84"/>
      <c r="C20" s="85"/>
      <c r="D20" s="87"/>
      <c r="E20" s="86"/>
      <c r="F20" s="93">
        <f t="shared" si="0"/>
        <v>-921.83999999999992</v>
      </c>
    </row>
    <row r="21" spans="1:6" ht="16.5" customHeight="1">
      <c r="A21" s="84"/>
      <c r="B21" s="84"/>
      <c r="C21" s="85"/>
      <c r="D21" s="87"/>
      <c r="E21" s="86"/>
      <c r="F21" s="93">
        <f t="shared" si="0"/>
        <v>-921.83999999999992</v>
      </c>
    </row>
    <row r="22" spans="1:6" ht="16.5" customHeight="1">
      <c r="A22" s="84"/>
      <c r="B22" s="84"/>
      <c r="C22" s="85"/>
      <c r="D22" s="87"/>
      <c r="E22" s="86"/>
      <c r="F22" s="93">
        <f t="shared" si="0"/>
        <v>-921.83999999999992</v>
      </c>
    </row>
    <row r="23" spans="1:6" ht="16.5" customHeight="1">
      <c r="A23" s="84"/>
      <c r="B23" s="84"/>
      <c r="C23" s="85"/>
      <c r="D23" s="87"/>
      <c r="E23" s="86"/>
      <c r="F23" s="93">
        <f t="shared" si="0"/>
        <v>-921.83999999999992</v>
      </c>
    </row>
    <row r="24" spans="1:6" ht="16.5" customHeight="1">
      <c r="A24" s="88"/>
      <c r="B24" s="88"/>
      <c r="C24" s="89"/>
      <c r="D24" s="86"/>
      <c r="E24" s="86"/>
      <c r="F24" s="93">
        <f t="shared" si="0"/>
        <v>-921.83999999999992</v>
      </c>
    </row>
    <row r="25" spans="1:6" ht="16.5" customHeight="1">
      <c r="A25" s="88"/>
      <c r="B25" s="88"/>
      <c r="C25" s="89"/>
      <c r="D25" s="86"/>
      <c r="E25" s="86"/>
      <c r="F25" s="93">
        <f t="shared" si="0"/>
        <v>-921.83999999999992</v>
      </c>
    </row>
    <row r="26" spans="1:6" ht="16.5" customHeight="1">
      <c r="A26" s="88"/>
      <c r="B26" s="88"/>
      <c r="C26" s="89"/>
      <c r="D26" s="86"/>
      <c r="E26" s="86"/>
      <c r="F26" s="93">
        <f>F25-D26+E26</f>
        <v>-921.83999999999992</v>
      </c>
    </row>
    <row r="27" spans="1:6" ht="16.5" customHeight="1">
      <c r="A27" s="88"/>
      <c r="B27" s="88"/>
      <c r="C27" s="89"/>
      <c r="D27" s="86"/>
      <c r="E27" s="86"/>
      <c r="F27" s="93">
        <f>F26-D27+E27</f>
        <v>-921.83999999999992</v>
      </c>
    </row>
    <row r="28" spans="1:6" ht="16.5" customHeight="1">
      <c r="A28" s="88"/>
      <c r="B28" s="88"/>
      <c r="C28" s="89"/>
      <c r="D28" s="86"/>
      <c r="E28" s="86"/>
      <c r="F28" s="93">
        <f t="shared" ref="F28:F46" si="1">F27-D28+E28</f>
        <v>-921.83999999999992</v>
      </c>
    </row>
    <row r="29" spans="1:6" ht="16.5" customHeight="1">
      <c r="A29" s="88"/>
      <c r="B29" s="88"/>
      <c r="C29" s="89"/>
      <c r="D29" s="86"/>
      <c r="E29" s="86"/>
      <c r="F29" s="93">
        <f t="shared" si="1"/>
        <v>-921.83999999999992</v>
      </c>
    </row>
    <row r="30" spans="1:6" ht="16.5" customHeight="1">
      <c r="A30" s="88"/>
      <c r="B30" s="88"/>
      <c r="C30" s="89"/>
      <c r="D30" s="86"/>
      <c r="E30" s="86"/>
      <c r="F30" s="93">
        <f t="shared" si="1"/>
        <v>-921.83999999999992</v>
      </c>
    </row>
    <row r="31" spans="1:6" ht="16.5" customHeight="1">
      <c r="A31" s="88"/>
      <c r="B31" s="88"/>
      <c r="C31" s="89"/>
      <c r="D31" s="86"/>
      <c r="E31" s="86"/>
      <c r="F31" s="93">
        <f t="shared" si="1"/>
        <v>-921.83999999999992</v>
      </c>
    </row>
    <row r="32" spans="1:6" ht="16.5" customHeight="1">
      <c r="A32" s="88"/>
      <c r="B32" s="88"/>
      <c r="C32" s="89"/>
      <c r="D32" s="86"/>
      <c r="E32" s="86"/>
      <c r="F32" s="93">
        <f t="shared" si="1"/>
        <v>-921.83999999999992</v>
      </c>
    </row>
    <row r="33" spans="1:6" ht="16.5" customHeight="1">
      <c r="A33" s="88"/>
      <c r="B33" s="88"/>
      <c r="C33" s="89"/>
      <c r="D33" s="86"/>
      <c r="E33" s="86"/>
      <c r="F33" s="93">
        <f t="shared" si="1"/>
        <v>-921.83999999999992</v>
      </c>
    </row>
    <row r="34" spans="1:6" ht="16.5" customHeight="1">
      <c r="A34" s="88"/>
      <c r="B34" s="88"/>
      <c r="C34" s="89"/>
      <c r="D34" s="86"/>
      <c r="E34" s="86"/>
      <c r="F34" s="93">
        <f t="shared" si="1"/>
        <v>-921.83999999999992</v>
      </c>
    </row>
    <row r="35" spans="1:6" ht="16.5" customHeight="1">
      <c r="A35" s="88"/>
      <c r="B35" s="88"/>
      <c r="C35" s="89"/>
      <c r="D35" s="86"/>
      <c r="E35" s="86"/>
      <c r="F35" s="93">
        <f t="shared" si="1"/>
        <v>-921.83999999999992</v>
      </c>
    </row>
    <row r="36" spans="1:6" ht="16.5" customHeight="1">
      <c r="A36" s="88"/>
      <c r="B36" s="88"/>
      <c r="C36" s="89"/>
      <c r="D36" s="86"/>
      <c r="E36" s="86"/>
      <c r="F36" s="93">
        <f t="shared" si="1"/>
        <v>-921.83999999999992</v>
      </c>
    </row>
    <row r="37" spans="1:6" ht="16.5" customHeight="1">
      <c r="A37" s="88"/>
      <c r="B37" s="88"/>
      <c r="C37" s="89"/>
      <c r="D37" s="86"/>
      <c r="E37" s="86"/>
      <c r="F37" s="93">
        <f t="shared" si="1"/>
        <v>-921.83999999999992</v>
      </c>
    </row>
    <row r="38" spans="1:6" ht="16.5" customHeight="1">
      <c r="A38" s="88"/>
      <c r="B38" s="88"/>
      <c r="C38" s="89"/>
      <c r="D38" s="86"/>
      <c r="E38" s="86"/>
      <c r="F38" s="93">
        <f t="shared" si="1"/>
        <v>-921.83999999999992</v>
      </c>
    </row>
    <row r="39" spans="1:6" ht="16.5" customHeight="1">
      <c r="A39" s="88"/>
      <c r="B39" s="88"/>
      <c r="C39" s="89"/>
      <c r="D39" s="86"/>
      <c r="E39" s="86"/>
      <c r="F39" s="93">
        <f t="shared" si="1"/>
        <v>-921.83999999999992</v>
      </c>
    </row>
    <row r="40" spans="1:6" ht="16.5" customHeight="1">
      <c r="A40" s="88"/>
      <c r="B40" s="88"/>
      <c r="C40" s="89"/>
      <c r="D40" s="86"/>
      <c r="E40" s="86"/>
      <c r="F40" s="93">
        <f t="shared" si="1"/>
        <v>-921.83999999999992</v>
      </c>
    </row>
    <row r="41" spans="1:6" ht="16.5" customHeight="1">
      <c r="A41" s="88"/>
      <c r="B41" s="88"/>
      <c r="C41" s="89"/>
      <c r="D41" s="86"/>
      <c r="E41" s="86"/>
      <c r="F41" s="93">
        <f t="shared" si="1"/>
        <v>-921.83999999999992</v>
      </c>
    </row>
    <row r="42" spans="1:6" ht="16.5" customHeight="1">
      <c r="A42" s="88"/>
      <c r="B42" s="88"/>
      <c r="C42" s="89"/>
      <c r="D42" s="86"/>
      <c r="E42" s="86"/>
      <c r="F42" s="93">
        <f t="shared" si="1"/>
        <v>-921.83999999999992</v>
      </c>
    </row>
    <row r="43" spans="1:6" ht="16.5" customHeight="1">
      <c r="A43" s="88"/>
      <c r="B43" s="88"/>
      <c r="C43" s="89"/>
      <c r="D43" s="86"/>
      <c r="E43" s="86"/>
      <c r="F43" s="93">
        <f t="shared" si="1"/>
        <v>-921.83999999999992</v>
      </c>
    </row>
    <row r="44" spans="1:6" ht="16.5" customHeight="1">
      <c r="A44" s="88"/>
      <c r="B44" s="88"/>
      <c r="C44" s="89"/>
      <c r="D44" s="86"/>
      <c r="E44" s="86"/>
      <c r="F44" s="93">
        <f t="shared" si="1"/>
        <v>-921.83999999999992</v>
      </c>
    </row>
    <row r="45" spans="1:6" ht="16.5" customHeight="1">
      <c r="A45" s="88"/>
      <c r="B45" s="88"/>
      <c r="C45" s="89"/>
      <c r="D45" s="86"/>
      <c r="E45" s="86"/>
      <c r="F45" s="93">
        <f t="shared" si="1"/>
        <v>-921.83999999999992</v>
      </c>
    </row>
    <row r="46" spans="1:6" ht="16.5" customHeight="1">
      <c r="A46" s="88"/>
      <c r="B46" s="88"/>
      <c r="C46" s="89"/>
      <c r="D46" s="86"/>
      <c r="E46" s="86"/>
      <c r="F46" s="93">
        <f t="shared" si="1"/>
        <v>-921.83999999999992</v>
      </c>
    </row>
    <row r="47" spans="1:6" ht="16.5" customHeight="1">
      <c r="A47" s="214" t="s">
        <v>52</v>
      </c>
      <c r="B47" s="215"/>
      <c r="C47" s="216"/>
      <c r="D47" s="94">
        <f>SUM(D5:D46)</f>
        <v>921.83999999999992</v>
      </c>
      <c r="E47" s="94">
        <f>SUM(E5:E46)</f>
        <v>0</v>
      </c>
      <c r="F47" s="93"/>
    </row>
    <row r="48" spans="1:6" ht="16.5" customHeight="1">
      <c r="A48" s="220" t="s">
        <v>60</v>
      </c>
      <c r="B48" s="221"/>
      <c r="C48" s="222"/>
      <c r="D48" s="217">
        <f>SUM(E47-D47)</f>
        <v>-921.83999999999992</v>
      </c>
      <c r="E48" s="218"/>
      <c r="F48" s="219"/>
    </row>
  </sheetData>
  <sheetProtection password="A652" sheet="1" selectLockedCells="1"/>
  <mergeCells count="5">
    <mergeCell ref="A1:F1"/>
    <mergeCell ref="A4:E4"/>
    <mergeCell ref="A47:C47"/>
    <mergeCell ref="A48:C48"/>
    <mergeCell ref="D48:F48"/>
  </mergeCells>
  <pageMargins left="0.78740157499999996" right="0.78740157499999996" top="0.984251969" bottom="0.984251969" header="0.4921259845" footer="0.4921259845"/>
  <pageSetup paperSize="9" scale="85" orientation="portrait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95"/>
  <sheetViews>
    <sheetView view="pageBreakPreview" topLeftCell="A74" zoomScale="150" zoomScaleNormal="100" zoomScaleSheetLayoutView="150" workbookViewId="0">
      <selection activeCell="B93" sqref="B93"/>
    </sheetView>
  </sheetViews>
  <sheetFormatPr baseColWidth="10" defaultRowHeight="13"/>
  <cols>
    <col min="1" max="1" width="13.33203125" style="96" customWidth="1"/>
    <col min="2" max="2" width="43" style="16" customWidth="1"/>
    <col min="3" max="4" width="11.5" style="97" customWidth="1"/>
    <col min="5" max="5" width="12.83203125" style="97" customWidth="1"/>
    <col min="6" max="16384" width="10.83203125" style="16"/>
  </cols>
  <sheetData>
    <row r="1" spans="1:5" ht="8.25" customHeight="1"/>
    <row r="2" spans="1:5" ht="32.25" customHeight="1">
      <c r="A2" s="226" t="s">
        <v>72</v>
      </c>
      <c r="B2" s="226"/>
      <c r="C2" s="226"/>
      <c r="D2" s="226"/>
      <c r="E2" s="226"/>
    </row>
    <row r="3" spans="1:5" ht="14" thickBot="1">
      <c r="A3" s="102"/>
      <c r="B3" s="103"/>
      <c r="C3" s="104"/>
      <c r="D3" s="104"/>
      <c r="E3" s="104"/>
    </row>
    <row r="4" spans="1:5" s="98" customFormat="1" ht="18" customHeight="1" thickBot="1">
      <c r="A4" s="105" t="s">
        <v>7</v>
      </c>
      <c r="B4" s="106" t="s">
        <v>8</v>
      </c>
      <c r="C4" s="107" t="s">
        <v>9</v>
      </c>
      <c r="D4" s="107" t="s">
        <v>10</v>
      </c>
      <c r="E4" s="107" t="s">
        <v>11</v>
      </c>
    </row>
    <row r="5" spans="1:5">
      <c r="A5" s="227" t="s">
        <v>63</v>
      </c>
      <c r="B5" s="228"/>
      <c r="C5" s="228"/>
      <c r="D5" s="229"/>
      <c r="E5" s="101">
        <v>2112.21</v>
      </c>
    </row>
    <row r="6" spans="1:5">
      <c r="A6" s="84">
        <v>44096</v>
      </c>
      <c r="B6" s="111" t="s">
        <v>73</v>
      </c>
      <c r="C6" s="86"/>
      <c r="D6" s="86">
        <v>270</v>
      </c>
      <c r="E6" s="108">
        <f>E5+D6-C6</f>
        <v>2382.21</v>
      </c>
    </row>
    <row r="7" spans="1:5">
      <c r="A7" s="84">
        <v>44099</v>
      </c>
      <c r="B7" s="84" t="s">
        <v>74</v>
      </c>
      <c r="C7" s="86">
        <v>129.1</v>
      </c>
      <c r="D7" s="86"/>
      <c r="E7" s="108">
        <f t="shared" ref="E7:E72" si="0">E6+D7-C7</f>
        <v>2253.11</v>
      </c>
    </row>
    <row r="8" spans="1:5">
      <c r="A8" s="84">
        <v>44103</v>
      </c>
      <c r="B8" s="112" t="s">
        <v>75</v>
      </c>
      <c r="C8" s="86">
        <v>96</v>
      </c>
      <c r="D8" s="86"/>
      <c r="E8" s="108">
        <f t="shared" si="0"/>
        <v>2157.11</v>
      </c>
    </row>
    <row r="9" spans="1:5">
      <c r="A9" s="84">
        <v>44109</v>
      </c>
      <c r="B9" s="85" t="s">
        <v>76</v>
      </c>
      <c r="C9" s="86">
        <v>311</v>
      </c>
      <c r="D9" s="86"/>
      <c r="E9" s="108">
        <f t="shared" si="0"/>
        <v>1846.1100000000001</v>
      </c>
    </row>
    <row r="10" spans="1:5">
      <c r="A10" s="84">
        <v>44109</v>
      </c>
      <c r="B10" s="85" t="s">
        <v>77</v>
      </c>
      <c r="C10" s="86">
        <v>52.78</v>
      </c>
      <c r="D10" s="86"/>
      <c r="E10" s="108">
        <f t="shared" si="0"/>
        <v>1793.3300000000002</v>
      </c>
    </row>
    <row r="11" spans="1:5">
      <c r="A11" s="84">
        <v>44109</v>
      </c>
      <c r="B11" s="85" t="s">
        <v>78</v>
      </c>
      <c r="C11" s="86">
        <v>45</v>
      </c>
      <c r="D11" s="86"/>
      <c r="E11" s="108">
        <f t="shared" si="0"/>
        <v>1748.3300000000002</v>
      </c>
    </row>
    <row r="12" spans="1:5">
      <c r="A12" s="84">
        <v>44109</v>
      </c>
      <c r="B12" s="84" t="s">
        <v>81</v>
      </c>
      <c r="C12" s="86">
        <v>25.19</v>
      </c>
      <c r="D12" s="86"/>
      <c r="E12" s="108">
        <f t="shared" si="0"/>
        <v>1723.14</v>
      </c>
    </row>
    <row r="13" spans="1:5">
      <c r="A13" s="84">
        <v>44109</v>
      </c>
      <c r="B13" s="85" t="s">
        <v>80</v>
      </c>
      <c r="C13" s="86">
        <v>18.5</v>
      </c>
      <c r="D13" s="86"/>
      <c r="E13" s="108">
        <f t="shared" si="0"/>
        <v>1704.64</v>
      </c>
    </row>
    <row r="14" spans="1:5">
      <c r="A14" s="84">
        <v>44109</v>
      </c>
      <c r="B14" s="85" t="s">
        <v>82</v>
      </c>
      <c r="C14" s="86">
        <v>17.8</v>
      </c>
      <c r="D14" s="86"/>
      <c r="E14" s="108">
        <f t="shared" si="0"/>
        <v>1686.8400000000001</v>
      </c>
    </row>
    <row r="15" spans="1:5">
      <c r="A15" s="84">
        <v>44109</v>
      </c>
      <c r="B15" s="85" t="s">
        <v>83</v>
      </c>
      <c r="C15" s="86">
        <v>17.8</v>
      </c>
      <c r="D15" s="86"/>
      <c r="E15" s="108">
        <f t="shared" si="0"/>
        <v>1669.0400000000002</v>
      </c>
    </row>
    <row r="16" spans="1:5">
      <c r="A16" s="84">
        <v>44110</v>
      </c>
      <c r="B16" s="85" t="s">
        <v>84</v>
      </c>
      <c r="C16" s="86">
        <v>18.2</v>
      </c>
      <c r="D16" s="86"/>
      <c r="E16" s="108">
        <f t="shared" si="0"/>
        <v>1650.8400000000001</v>
      </c>
    </row>
    <row r="17" spans="1:5">
      <c r="A17" s="84">
        <v>44110</v>
      </c>
      <c r="B17" s="85" t="s">
        <v>85</v>
      </c>
      <c r="C17" s="86">
        <v>18.2</v>
      </c>
      <c r="D17" s="86"/>
      <c r="E17" s="108">
        <f t="shared" si="0"/>
        <v>1632.64</v>
      </c>
    </row>
    <row r="18" spans="1:5">
      <c r="A18" s="84">
        <v>44110</v>
      </c>
      <c r="B18" s="84" t="s">
        <v>93</v>
      </c>
      <c r="C18" s="86"/>
      <c r="D18" s="86">
        <v>60</v>
      </c>
      <c r="E18" s="108">
        <f t="shared" si="0"/>
        <v>1692.64</v>
      </c>
    </row>
    <row r="19" spans="1:5">
      <c r="A19" s="84">
        <v>44112</v>
      </c>
      <c r="B19" s="84" t="s">
        <v>87</v>
      </c>
      <c r="C19" s="86"/>
      <c r="D19" s="86">
        <v>360</v>
      </c>
      <c r="E19" s="108">
        <f t="shared" si="0"/>
        <v>2052.6400000000003</v>
      </c>
    </row>
    <row r="20" spans="1:5">
      <c r="A20" s="84">
        <v>44112</v>
      </c>
      <c r="B20" s="85" t="s">
        <v>88</v>
      </c>
      <c r="C20" s="86"/>
      <c r="D20" s="86">
        <v>145</v>
      </c>
      <c r="E20" s="108">
        <f t="shared" si="0"/>
        <v>2197.6400000000003</v>
      </c>
    </row>
    <row r="21" spans="1:5">
      <c r="A21" s="84">
        <v>44116</v>
      </c>
      <c r="B21" s="84" t="s">
        <v>92</v>
      </c>
      <c r="C21" s="86"/>
      <c r="D21" s="86">
        <v>60</v>
      </c>
      <c r="E21" s="108">
        <f t="shared" si="0"/>
        <v>2257.6400000000003</v>
      </c>
    </row>
    <row r="22" spans="1:5">
      <c r="A22" s="84">
        <v>44118</v>
      </c>
      <c r="B22" s="84" t="s">
        <v>91</v>
      </c>
      <c r="C22" s="86">
        <v>84</v>
      </c>
      <c r="D22" s="86"/>
      <c r="E22" s="108">
        <f t="shared" si="0"/>
        <v>2173.6400000000003</v>
      </c>
    </row>
    <row r="23" spans="1:5">
      <c r="A23" s="84">
        <v>44123</v>
      </c>
      <c r="B23" s="112" t="s">
        <v>94</v>
      </c>
      <c r="C23" s="86">
        <v>72</v>
      </c>
      <c r="D23" s="86"/>
      <c r="E23" s="108">
        <f t="shared" si="0"/>
        <v>2101.6400000000003</v>
      </c>
    </row>
    <row r="24" spans="1:5">
      <c r="A24" s="84">
        <v>44123</v>
      </c>
      <c r="B24" s="84" t="s">
        <v>100</v>
      </c>
      <c r="C24" s="86"/>
      <c r="D24" s="86">
        <v>180</v>
      </c>
      <c r="E24" s="108">
        <f t="shared" si="0"/>
        <v>2281.6400000000003</v>
      </c>
    </row>
    <row r="25" spans="1:5">
      <c r="A25" s="84">
        <v>44123</v>
      </c>
      <c r="B25" s="84" t="s">
        <v>98</v>
      </c>
      <c r="C25" s="86"/>
      <c r="D25" s="86">
        <v>150</v>
      </c>
      <c r="E25" s="108">
        <f t="shared" si="0"/>
        <v>2431.6400000000003</v>
      </c>
    </row>
    <row r="26" spans="1:5">
      <c r="A26" s="84">
        <v>44130</v>
      </c>
      <c r="B26" s="84" t="s">
        <v>99</v>
      </c>
      <c r="C26" s="86"/>
      <c r="D26" s="86">
        <v>120</v>
      </c>
      <c r="E26" s="108">
        <f t="shared" si="0"/>
        <v>2551.6400000000003</v>
      </c>
    </row>
    <row r="27" spans="1:5">
      <c r="A27" s="84">
        <v>44130</v>
      </c>
      <c r="B27" s="85" t="s">
        <v>101</v>
      </c>
      <c r="C27" s="86"/>
      <c r="D27" s="86">
        <v>240</v>
      </c>
      <c r="E27" s="108">
        <f t="shared" si="0"/>
        <v>2791.6400000000003</v>
      </c>
    </row>
    <row r="28" spans="1:5">
      <c r="A28" s="84">
        <v>44131</v>
      </c>
      <c r="B28" s="89" t="s">
        <v>103</v>
      </c>
      <c r="C28" s="86">
        <v>109</v>
      </c>
      <c r="D28" s="86"/>
      <c r="E28" s="108">
        <f t="shared" si="0"/>
        <v>2682.6400000000003</v>
      </c>
    </row>
    <row r="29" spans="1:5">
      <c r="A29" s="84">
        <v>44131</v>
      </c>
      <c r="B29" s="84" t="s">
        <v>97</v>
      </c>
      <c r="C29" s="86">
        <v>82</v>
      </c>
      <c r="D29" s="86"/>
      <c r="E29" s="108">
        <f t="shared" si="0"/>
        <v>2600.6400000000003</v>
      </c>
    </row>
    <row r="30" spans="1:5">
      <c r="A30" s="84">
        <v>44141</v>
      </c>
      <c r="B30" s="84" t="s">
        <v>104</v>
      </c>
      <c r="C30" s="86">
        <v>387.84</v>
      </c>
      <c r="D30" s="86"/>
      <c r="E30" s="108">
        <f t="shared" si="0"/>
        <v>2212.8000000000002</v>
      </c>
    </row>
    <row r="31" spans="1:5">
      <c r="A31" s="84">
        <v>44151</v>
      </c>
      <c r="B31" s="112" t="s">
        <v>105</v>
      </c>
      <c r="C31" s="86">
        <v>336</v>
      </c>
      <c r="D31" s="86"/>
      <c r="E31" s="108">
        <f t="shared" si="0"/>
        <v>1876.8000000000002</v>
      </c>
    </row>
    <row r="32" spans="1:5">
      <c r="A32" s="84">
        <v>44151</v>
      </c>
      <c r="B32" s="85" t="s">
        <v>106</v>
      </c>
      <c r="C32" s="86"/>
      <c r="D32" s="86">
        <v>120.1</v>
      </c>
      <c r="E32" s="108">
        <f t="shared" si="0"/>
        <v>1996.9</v>
      </c>
    </row>
    <row r="33" spans="1:5">
      <c r="A33" s="84">
        <v>44158</v>
      </c>
      <c r="B33" s="85" t="s">
        <v>107</v>
      </c>
      <c r="C33" s="86"/>
      <c r="D33" s="86">
        <v>120</v>
      </c>
      <c r="E33" s="108">
        <f t="shared" si="0"/>
        <v>2116.9</v>
      </c>
    </row>
    <row r="34" spans="1:5">
      <c r="A34" s="84">
        <v>44159</v>
      </c>
      <c r="B34" s="84" t="s">
        <v>109</v>
      </c>
      <c r="C34" s="99"/>
      <c r="D34" s="86">
        <v>15</v>
      </c>
      <c r="E34" s="108">
        <f t="shared" si="0"/>
        <v>2131.9</v>
      </c>
    </row>
    <row r="35" spans="1:5">
      <c r="A35" s="84">
        <v>44159</v>
      </c>
      <c r="B35" s="84" t="s">
        <v>110</v>
      </c>
      <c r="C35" s="86"/>
      <c r="D35" s="86">
        <v>100.81</v>
      </c>
      <c r="E35" s="108">
        <f t="shared" si="0"/>
        <v>2232.71</v>
      </c>
    </row>
    <row r="36" spans="1:5">
      <c r="A36" s="84">
        <v>44159</v>
      </c>
      <c r="B36" s="85" t="s">
        <v>111</v>
      </c>
      <c r="C36" s="86"/>
      <c r="D36" s="86">
        <v>760.61</v>
      </c>
      <c r="E36" s="108">
        <f t="shared" si="0"/>
        <v>2993.32</v>
      </c>
    </row>
    <row r="37" spans="1:5">
      <c r="A37" s="84">
        <v>44178</v>
      </c>
      <c r="B37" s="84" t="s">
        <v>112</v>
      </c>
      <c r="C37" s="86">
        <v>96</v>
      </c>
      <c r="D37" s="86"/>
      <c r="E37" s="108">
        <f t="shared" si="0"/>
        <v>2897.32</v>
      </c>
    </row>
    <row r="38" spans="1:5">
      <c r="A38" s="84">
        <v>44235</v>
      </c>
      <c r="B38" s="85" t="s">
        <v>114</v>
      </c>
      <c r="C38" s="86">
        <v>238.91</v>
      </c>
      <c r="D38" s="86"/>
      <c r="E38" s="108">
        <f t="shared" si="0"/>
        <v>2658.4100000000003</v>
      </c>
    </row>
    <row r="39" spans="1:5">
      <c r="A39" s="84">
        <v>44235</v>
      </c>
      <c r="B39" s="85" t="s">
        <v>115</v>
      </c>
      <c r="C39" s="86">
        <v>96.5</v>
      </c>
      <c r="D39" s="86"/>
      <c r="E39" s="108">
        <f t="shared" si="0"/>
        <v>2561.9100000000003</v>
      </c>
    </row>
    <row r="40" spans="1:5">
      <c r="A40" s="84">
        <v>44235</v>
      </c>
      <c r="B40" s="85" t="s">
        <v>116</v>
      </c>
      <c r="C40" s="86">
        <v>9.9</v>
      </c>
      <c r="D40" s="86"/>
      <c r="E40" s="108">
        <f t="shared" si="0"/>
        <v>2552.0100000000002</v>
      </c>
    </row>
    <row r="41" spans="1:5">
      <c r="A41" s="84">
        <v>44243</v>
      </c>
      <c r="B41" s="85" t="s">
        <v>117</v>
      </c>
      <c r="C41" s="86">
        <v>14.99</v>
      </c>
      <c r="D41" s="86"/>
      <c r="E41" s="108">
        <f t="shared" si="0"/>
        <v>2537.0200000000004</v>
      </c>
    </row>
    <row r="42" spans="1:5">
      <c r="A42" s="112">
        <v>44271</v>
      </c>
      <c r="B42" s="113" t="s">
        <v>117</v>
      </c>
      <c r="C42" s="86">
        <v>14.99</v>
      </c>
      <c r="D42" s="114"/>
      <c r="E42" s="108">
        <f t="shared" si="0"/>
        <v>2522.0300000000007</v>
      </c>
    </row>
    <row r="43" spans="1:5">
      <c r="A43" s="84">
        <v>44277</v>
      </c>
      <c r="B43" s="85" t="s">
        <v>120</v>
      </c>
      <c r="C43" s="86"/>
      <c r="D43" s="86">
        <v>235.91</v>
      </c>
      <c r="E43" s="108">
        <f t="shared" si="0"/>
        <v>2757.9400000000005</v>
      </c>
    </row>
    <row r="44" spans="1:5">
      <c r="A44" s="84">
        <v>44277</v>
      </c>
      <c r="B44" s="85" t="s">
        <v>121</v>
      </c>
      <c r="C44" s="86"/>
      <c r="D44" s="86">
        <v>96.5</v>
      </c>
      <c r="E44" s="108">
        <f t="shared" si="0"/>
        <v>2854.4400000000005</v>
      </c>
    </row>
    <row r="45" spans="1:5">
      <c r="A45" s="84">
        <v>44284</v>
      </c>
      <c r="B45" s="85" t="s">
        <v>123</v>
      </c>
      <c r="C45" s="86"/>
      <c r="D45" s="86">
        <v>240</v>
      </c>
      <c r="E45" s="108">
        <f t="shared" si="0"/>
        <v>3094.4400000000005</v>
      </c>
    </row>
    <row r="46" spans="1:5">
      <c r="A46" s="84">
        <v>44284</v>
      </c>
      <c r="B46" s="85" t="s">
        <v>126</v>
      </c>
      <c r="C46" s="86"/>
      <c r="D46" s="86">
        <v>240</v>
      </c>
      <c r="E46" s="108">
        <f t="shared" si="0"/>
        <v>3334.4400000000005</v>
      </c>
    </row>
    <row r="47" spans="1:5">
      <c r="A47" s="84">
        <v>44302</v>
      </c>
      <c r="B47" s="113" t="s">
        <v>117</v>
      </c>
      <c r="C47" s="86">
        <v>14.99</v>
      </c>
      <c r="D47" s="86"/>
      <c r="E47" s="108">
        <f t="shared" si="0"/>
        <v>3319.4500000000007</v>
      </c>
    </row>
    <row r="48" spans="1:5">
      <c r="A48" s="84">
        <v>44314</v>
      </c>
      <c r="B48" s="85" t="s">
        <v>124</v>
      </c>
      <c r="C48" s="86">
        <v>52</v>
      </c>
      <c r="D48" s="86"/>
      <c r="E48" s="108">
        <f t="shared" si="0"/>
        <v>3267.4500000000007</v>
      </c>
    </row>
    <row r="49" spans="1:5">
      <c r="A49" s="84">
        <v>44331</v>
      </c>
      <c r="B49" s="84" t="s">
        <v>125</v>
      </c>
      <c r="C49" s="86">
        <v>134</v>
      </c>
      <c r="D49" s="86"/>
      <c r="E49" s="108">
        <f t="shared" si="0"/>
        <v>3133.4500000000007</v>
      </c>
    </row>
    <row r="50" spans="1:5">
      <c r="A50" s="84">
        <v>44332</v>
      </c>
      <c r="B50" s="113" t="s">
        <v>117</v>
      </c>
      <c r="C50" s="86">
        <v>14.99</v>
      </c>
      <c r="D50" s="87"/>
      <c r="E50" s="108">
        <f t="shared" si="0"/>
        <v>3118.4600000000009</v>
      </c>
    </row>
    <row r="51" spans="1:5">
      <c r="A51" s="84">
        <v>44334</v>
      </c>
      <c r="B51" s="116" t="s">
        <v>128</v>
      </c>
      <c r="C51" s="87"/>
      <c r="D51" s="87">
        <v>270</v>
      </c>
      <c r="E51" s="108">
        <f t="shared" si="0"/>
        <v>3388.4600000000009</v>
      </c>
    </row>
    <row r="52" spans="1:5">
      <c r="A52" s="84">
        <v>44337</v>
      </c>
      <c r="B52" s="115" t="s">
        <v>129</v>
      </c>
      <c r="C52" s="87"/>
      <c r="D52" s="87">
        <v>60</v>
      </c>
      <c r="E52" s="108">
        <f t="shared" si="0"/>
        <v>3448.4600000000009</v>
      </c>
    </row>
    <row r="53" spans="1:5">
      <c r="A53" s="84">
        <v>44360</v>
      </c>
      <c r="B53" s="84" t="s">
        <v>130</v>
      </c>
      <c r="C53" s="87">
        <v>41</v>
      </c>
      <c r="D53" s="87"/>
      <c r="E53" s="108">
        <f t="shared" si="0"/>
        <v>3407.4600000000009</v>
      </c>
    </row>
    <row r="54" spans="1:5">
      <c r="A54" s="84">
        <v>44360</v>
      </c>
      <c r="B54" s="84" t="s">
        <v>131</v>
      </c>
      <c r="C54" s="87">
        <v>204</v>
      </c>
      <c r="D54" s="87"/>
      <c r="E54" s="108">
        <f t="shared" si="0"/>
        <v>3203.4600000000009</v>
      </c>
    </row>
    <row r="55" spans="1:5">
      <c r="A55" s="84">
        <v>44360</v>
      </c>
      <c r="B55" s="84" t="s">
        <v>132</v>
      </c>
      <c r="C55" s="87">
        <v>230</v>
      </c>
      <c r="D55" s="87"/>
      <c r="E55" s="108">
        <f t="shared" si="0"/>
        <v>2973.4600000000009</v>
      </c>
    </row>
    <row r="56" spans="1:5">
      <c r="A56" s="84">
        <v>44362</v>
      </c>
      <c r="B56" s="84" t="s">
        <v>134</v>
      </c>
      <c r="C56" s="87"/>
      <c r="D56" s="87">
        <v>150</v>
      </c>
      <c r="E56" s="108">
        <f t="shared" si="0"/>
        <v>3123.4600000000009</v>
      </c>
    </row>
    <row r="57" spans="1:5">
      <c r="A57" s="84">
        <v>44363</v>
      </c>
      <c r="B57" s="113" t="s">
        <v>117</v>
      </c>
      <c r="C57" s="87">
        <v>14.99</v>
      </c>
      <c r="D57" s="87"/>
      <c r="E57" s="108">
        <f t="shared" si="0"/>
        <v>3108.4700000000012</v>
      </c>
    </row>
    <row r="58" spans="1:5">
      <c r="A58" s="84">
        <v>44375</v>
      </c>
      <c r="B58" s="84" t="s">
        <v>135</v>
      </c>
      <c r="C58" s="87"/>
      <c r="D58" s="87">
        <v>210</v>
      </c>
      <c r="E58" s="108">
        <f t="shared" si="0"/>
        <v>3318.4700000000012</v>
      </c>
    </row>
    <row r="59" spans="1:5">
      <c r="A59" s="84">
        <v>44376</v>
      </c>
      <c r="B59" s="117" t="s">
        <v>136</v>
      </c>
      <c r="C59" s="87"/>
      <c r="D59" s="87">
        <v>180</v>
      </c>
      <c r="E59" s="108">
        <f t="shared" si="0"/>
        <v>3498.4700000000012</v>
      </c>
    </row>
    <row r="60" spans="1:5">
      <c r="A60" s="84">
        <v>44385</v>
      </c>
      <c r="B60" s="88" t="s">
        <v>137</v>
      </c>
      <c r="C60" s="87"/>
      <c r="D60" s="87">
        <v>120</v>
      </c>
      <c r="E60" s="108">
        <f t="shared" si="0"/>
        <v>3618.4700000000012</v>
      </c>
    </row>
    <row r="61" spans="1:5">
      <c r="A61" s="84">
        <v>44385</v>
      </c>
      <c r="B61" s="88" t="s">
        <v>138</v>
      </c>
      <c r="C61" s="87"/>
      <c r="D61" s="87">
        <v>120</v>
      </c>
      <c r="E61" s="108">
        <f t="shared" si="0"/>
        <v>3738.4700000000012</v>
      </c>
    </row>
    <row r="62" spans="1:5">
      <c r="A62" s="84">
        <v>44385</v>
      </c>
      <c r="B62" s="84" t="s">
        <v>140</v>
      </c>
      <c r="C62" s="87"/>
      <c r="D62" s="87">
        <v>60</v>
      </c>
      <c r="E62" s="108">
        <f t="shared" si="0"/>
        <v>3798.4700000000012</v>
      </c>
    </row>
    <row r="63" spans="1:5">
      <c r="A63" s="84">
        <v>44385</v>
      </c>
      <c r="B63" s="84" t="s">
        <v>141</v>
      </c>
      <c r="C63" s="87"/>
      <c r="D63" s="87">
        <v>120</v>
      </c>
      <c r="E63" s="108">
        <f t="shared" si="0"/>
        <v>3918.4700000000012</v>
      </c>
    </row>
    <row r="64" spans="1:5">
      <c r="A64" s="84">
        <v>44385</v>
      </c>
      <c r="B64" s="84" t="s">
        <v>142</v>
      </c>
      <c r="C64" s="87"/>
      <c r="D64" s="87">
        <v>30</v>
      </c>
      <c r="E64" s="108">
        <f t="shared" si="0"/>
        <v>3948.4700000000012</v>
      </c>
    </row>
    <row r="65" spans="1:5">
      <c r="A65" s="84">
        <v>44385</v>
      </c>
      <c r="B65" s="84" t="s">
        <v>143</v>
      </c>
      <c r="C65" s="87"/>
      <c r="D65" s="87">
        <v>60</v>
      </c>
      <c r="E65" s="108">
        <f t="shared" si="0"/>
        <v>4008.4700000000012</v>
      </c>
    </row>
    <row r="66" spans="1:5">
      <c r="A66" s="84">
        <v>44385</v>
      </c>
      <c r="B66" s="84" t="s">
        <v>144</v>
      </c>
      <c r="C66" s="87"/>
      <c r="D66" s="87">
        <v>60</v>
      </c>
      <c r="E66" s="108">
        <f t="shared" si="0"/>
        <v>4068.4700000000012</v>
      </c>
    </row>
    <row r="67" spans="1:5">
      <c r="A67" s="84">
        <v>44385</v>
      </c>
      <c r="B67" s="84" t="s">
        <v>145</v>
      </c>
      <c r="C67" s="87"/>
      <c r="D67" s="87">
        <v>60</v>
      </c>
      <c r="E67" s="108">
        <f t="shared" si="0"/>
        <v>4128.4700000000012</v>
      </c>
    </row>
    <row r="68" spans="1:5">
      <c r="A68" s="84">
        <v>44385</v>
      </c>
      <c r="B68" s="84" t="s">
        <v>146</v>
      </c>
      <c r="C68" s="87"/>
      <c r="D68" s="87">
        <v>60</v>
      </c>
      <c r="E68" s="108">
        <f t="shared" si="0"/>
        <v>4188.4700000000012</v>
      </c>
    </row>
    <row r="69" spans="1:5">
      <c r="A69" s="84">
        <v>44385</v>
      </c>
      <c r="B69" s="84" t="s">
        <v>147</v>
      </c>
      <c r="C69" s="87"/>
      <c r="D69" s="87">
        <v>60</v>
      </c>
      <c r="E69" s="108">
        <f t="shared" si="0"/>
        <v>4248.4700000000012</v>
      </c>
    </row>
    <row r="70" spans="1:5">
      <c r="A70" s="84">
        <v>44385</v>
      </c>
      <c r="B70" s="84" t="s">
        <v>148</v>
      </c>
      <c r="C70" s="87"/>
      <c r="D70" s="87">
        <v>60</v>
      </c>
      <c r="E70" s="108">
        <f t="shared" si="0"/>
        <v>4308.4700000000012</v>
      </c>
    </row>
    <row r="71" spans="1:5">
      <c r="A71" s="112">
        <v>44389</v>
      </c>
      <c r="B71" s="84" t="s">
        <v>149</v>
      </c>
      <c r="C71" s="87">
        <v>384</v>
      </c>
      <c r="D71" s="87"/>
      <c r="E71" s="108">
        <f t="shared" si="0"/>
        <v>3924.4700000000012</v>
      </c>
    </row>
    <row r="72" spans="1:5">
      <c r="A72" s="84">
        <v>44389</v>
      </c>
      <c r="B72" s="84" t="s">
        <v>150</v>
      </c>
      <c r="C72" s="87"/>
      <c r="D72" s="87">
        <v>150</v>
      </c>
      <c r="E72" s="108">
        <f t="shared" si="0"/>
        <v>4074.4700000000012</v>
      </c>
    </row>
    <row r="73" spans="1:5">
      <c r="A73" s="84">
        <v>44390</v>
      </c>
      <c r="B73" s="84" t="s">
        <v>153</v>
      </c>
      <c r="C73" s="87">
        <v>145</v>
      </c>
      <c r="D73" s="87"/>
      <c r="E73" s="108">
        <f t="shared" ref="E73:E94" si="1">E72+D73-C73</f>
        <v>3929.4700000000012</v>
      </c>
    </row>
    <row r="74" spans="1:5">
      <c r="A74" s="84">
        <v>44393</v>
      </c>
      <c r="B74" s="113" t="s">
        <v>117</v>
      </c>
      <c r="C74" s="87">
        <v>14.99</v>
      </c>
      <c r="D74" s="87"/>
      <c r="E74" s="108">
        <f t="shared" si="1"/>
        <v>3914.4800000000014</v>
      </c>
    </row>
    <row r="75" spans="1:5">
      <c r="A75" s="84">
        <v>44406</v>
      </c>
      <c r="B75" s="88" t="s">
        <v>151</v>
      </c>
      <c r="C75" s="87">
        <v>761</v>
      </c>
      <c r="D75" s="87"/>
      <c r="E75" s="108">
        <f t="shared" si="1"/>
        <v>3153.4800000000014</v>
      </c>
    </row>
    <row r="76" spans="1:5">
      <c r="A76" s="84">
        <v>44406</v>
      </c>
      <c r="B76" s="85" t="s">
        <v>152</v>
      </c>
      <c r="C76" s="87"/>
      <c r="D76" s="87">
        <v>36</v>
      </c>
      <c r="E76" s="108">
        <f t="shared" si="1"/>
        <v>3189.4800000000014</v>
      </c>
    </row>
    <row r="77" spans="1:5">
      <c r="A77" s="84">
        <v>44413</v>
      </c>
      <c r="B77" s="84" t="s">
        <v>154</v>
      </c>
      <c r="C77" s="87"/>
      <c r="D77" s="87">
        <v>240</v>
      </c>
      <c r="E77" s="108">
        <f t="shared" si="1"/>
        <v>3429.4800000000014</v>
      </c>
    </row>
    <row r="78" spans="1:5">
      <c r="A78" s="84">
        <v>44413</v>
      </c>
      <c r="B78" s="85" t="s">
        <v>155</v>
      </c>
      <c r="C78" s="87">
        <v>60</v>
      </c>
      <c r="D78" s="87"/>
      <c r="E78" s="108">
        <f t="shared" si="1"/>
        <v>3369.4800000000014</v>
      </c>
    </row>
    <row r="79" spans="1:5">
      <c r="A79" s="112">
        <v>44416</v>
      </c>
      <c r="B79" s="115" t="s">
        <v>156</v>
      </c>
      <c r="C79" s="87">
        <v>24</v>
      </c>
      <c r="D79" s="87"/>
      <c r="E79" s="108">
        <f t="shared" si="1"/>
        <v>3345.4800000000014</v>
      </c>
    </row>
    <row r="80" spans="1:5">
      <c r="A80" s="112">
        <v>44417</v>
      </c>
      <c r="B80" s="117" t="s">
        <v>157</v>
      </c>
      <c r="C80" s="87"/>
      <c r="D80" s="87">
        <v>90</v>
      </c>
      <c r="E80" s="108">
        <f t="shared" si="1"/>
        <v>3435.4800000000014</v>
      </c>
    </row>
    <row r="81" spans="1:5">
      <c r="A81" s="84">
        <v>44424</v>
      </c>
      <c r="B81" s="113" t="s">
        <v>117</v>
      </c>
      <c r="C81" s="87">
        <v>14.99</v>
      </c>
      <c r="D81" s="87"/>
      <c r="E81" s="108">
        <f t="shared" si="1"/>
        <v>3420.4900000000016</v>
      </c>
    </row>
    <row r="82" spans="1:5">
      <c r="A82" s="112">
        <v>44431</v>
      </c>
      <c r="B82" s="117" t="s">
        <v>158</v>
      </c>
      <c r="C82" s="87">
        <v>207.9</v>
      </c>
      <c r="D82" s="87"/>
      <c r="E82" s="108">
        <f t="shared" si="1"/>
        <v>3212.5900000000015</v>
      </c>
    </row>
    <row r="83" spans="1:5">
      <c r="A83" s="112">
        <v>44431</v>
      </c>
      <c r="B83" s="117" t="s">
        <v>159</v>
      </c>
      <c r="C83" s="87">
        <v>128</v>
      </c>
      <c r="D83" s="87"/>
      <c r="E83" s="108">
        <f t="shared" si="1"/>
        <v>3084.5900000000015</v>
      </c>
    </row>
    <row r="84" spans="1:5">
      <c r="A84" s="84">
        <v>44433</v>
      </c>
      <c r="B84" s="117" t="s">
        <v>160</v>
      </c>
      <c r="C84" s="87">
        <v>105.05</v>
      </c>
      <c r="D84" s="87"/>
      <c r="E84" s="108">
        <f t="shared" si="1"/>
        <v>2979.5400000000013</v>
      </c>
    </row>
    <row r="85" spans="1:5">
      <c r="A85" s="84">
        <v>44438</v>
      </c>
      <c r="B85" s="117" t="s">
        <v>161</v>
      </c>
      <c r="C85" s="87"/>
      <c r="D85" s="87">
        <v>210</v>
      </c>
      <c r="E85" s="108">
        <f t="shared" si="1"/>
        <v>3189.5400000000013</v>
      </c>
    </row>
    <row r="86" spans="1:5">
      <c r="A86" s="112">
        <v>44440</v>
      </c>
      <c r="B86" s="117" t="s">
        <v>162</v>
      </c>
      <c r="C86" s="87"/>
      <c r="D86" s="86">
        <v>390</v>
      </c>
      <c r="E86" s="108">
        <f t="shared" si="1"/>
        <v>3579.5400000000013</v>
      </c>
    </row>
    <row r="87" spans="1:5">
      <c r="A87" s="112">
        <v>44440</v>
      </c>
      <c r="B87" s="88" t="s">
        <v>133</v>
      </c>
      <c r="C87" s="87"/>
      <c r="D87" s="86">
        <v>150</v>
      </c>
      <c r="E87" s="108">
        <f t="shared" si="1"/>
        <v>3729.5400000000013</v>
      </c>
    </row>
    <row r="88" spans="1:5">
      <c r="A88" s="112">
        <v>44440</v>
      </c>
      <c r="B88" s="88" t="s">
        <v>139</v>
      </c>
      <c r="C88" s="87"/>
      <c r="D88" s="86">
        <v>60</v>
      </c>
      <c r="E88" s="108">
        <f t="shared" si="1"/>
        <v>3789.5400000000013</v>
      </c>
    </row>
    <row r="89" spans="1:5">
      <c r="A89" s="112">
        <v>44449</v>
      </c>
      <c r="B89" s="84" t="s">
        <v>164</v>
      </c>
      <c r="C89" s="87">
        <v>180</v>
      </c>
      <c r="D89" s="87"/>
      <c r="E89" s="108">
        <f t="shared" si="1"/>
        <v>3609.5400000000013</v>
      </c>
    </row>
    <row r="90" spans="1:5">
      <c r="A90" s="84">
        <v>44452</v>
      </c>
      <c r="B90" s="117" t="s">
        <v>165</v>
      </c>
      <c r="C90" s="87">
        <v>48.7</v>
      </c>
      <c r="D90" s="87"/>
      <c r="E90" s="108">
        <f t="shared" si="1"/>
        <v>3560.8400000000015</v>
      </c>
    </row>
    <row r="91" spans="1:5">
      <c r="A91" s="112">
        <v>44453</v>
      </c>
      <c r="B91" s="88" t="s">
        <v>166</v>
      </c>
      <c r="C91" s="87">
        <v>534</v>
      </c>
      <c r="D91" s="87"/>
      <c r="E91" s="108">
        <f t="shared" si="1"/>
        <v>3026.8400000000015</v>
      </c>
    </row>
    <row r="92" spans="1:5">
      <c r="A92" s="112">
        <v>44453</v>
      </c>
      <c r="B92" s="88" t="s">
        <v>167</v>
      </c>
      <c r="C92" s="87"/>
      <c r="D92" s="87">
        <v>90</v>
      </c>
      <c r="E92" s="108">
        <f t="shared" si="1"/>
        <v>3116.8400000000015</v>
      </c>
    </row>
    <row r="93" spans="1:5">
      <c r="A93" s="112"/>
      <c r="B93" s="117"/>
      <c r="C93" s="87"/>
      <c r="D93" s="87"/>
      <c r="E93" s="108">
        <f t="shared" si="1"/>
        <v>3116.8400000000015</v>
      </c>
    </row>
    <row r="94" spans="1:5">
      <c r="A94" s="112"/>
      <c r="B94" s="88"/>
      <c r="C94" s="87"/>
      <c r="D94" s="87"/>
      <c r="E94" s="108">
        <f t="shared" si="1"/>
        <v>3116.8400000000015</v>
      </c>
    </row>
    <row r="95" spans="1:5" ht="18">
      <c r="A95" s="84"/>
      <c r="B95" s="85"/>
      <c r="C95" s="100"/>
      <c r="D95" s="100"/>
      <c r="E95" s="109">
        <f>E94+D95-C95</f>
        <v>3116.8400000000015</v>
      </c>
    </row>
  </sheetData>
  <sheetProtection selectLockedCells="1"/>
  <mergeCells count="2">
    <mergeCell ref="A2:E2"/>
    <mergeCell ref="A5:D5"/>
  </mergeCells>
  <phoneticPr fontId="0" type="noConversion"/>
  <pageMargins left="0.78740157499999996" right="0.78740157499999996" top="0.984251969" bottom="0.984251969" header="0.4921259845" footer="0.4921259845"/>
  <pageSetup paperSize="9" scale="93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8</vt:i4>
      </vt:variant>
    </vt:vector>
  </HeadingPairs>
  <TitlesOfParts>
    <vt:vector size="8" baseType="lpstr">
      <vt:lpstr>BILAN</vt:lpstr>
      <vt:lpstr>Poste 1 stages</vt:lpstr>
      <vt:lpstr>Poste 2 Activitées et Réunions</vt:lpstr>
      <vt:lpstr>Poste 3 Matériel</vt:lpstr>
      <vt:lpstr>Poste 4 Subventions</vt:lpstr>
      <vt:lpstr>Poste 5 Charges d'exploitation</vt:lpstr>
      <vt:lpstr>Poste 6 Divers</vt:lpstr>
      <vt:lpstr>COMPTE CHEQUES</vt:lpstr>
    </vt:vector>
  </TitlesOfParts>
  <Company>Aurore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</dc:creator>
  <cp:lastModifiedBy>Arnaud ZARAGOZA</cp:lastModifiedBy>
  <cp:lastPrinted>2021-09-30T19:27:31Z</cp:lastPrinted>
  <dcterms:created xsi:type="dcterms:W3CDTF">2001-02-27T19:39:15Z</dcterms:created>
  <dcterms:modified xsi:type="dcterms:W3CDTF">2021-10-01T22:30:40Z</dcterms:modified>
</cp:coreProperties>
</file>