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<sst xmlns="http://schemas.openxmlformats.org/spreadsheetml/2006/main" count="260" uniqueCount="163">
  <si>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</si>
  <si>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</si>
  <si>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</si>
  <si>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</si>
  <si>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</si>
  <si>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</si>
  <si>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</si>
  <si>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</si>
  <si>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</si>
  <si>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</si>
  <si>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</si>
  <si>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</si>
  <si>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</si>
  <si>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</si>
  <si>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</si>
  <si>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</si>
  <si>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</si>
  <si>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</si>
  <si>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</si>
  <si>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</si>
  <si>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</si>
  <si>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</si>
  <si>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</si>
  <si>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</si>
  <si>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</si>
  <si>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</si>
  <si>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</si>
  <si>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</si>
  <si>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</si>
  <si>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</si>
  <si>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</si>
  <si>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</si>
  <si>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</si>
  <si>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</si>
  <si>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</si>
  <si>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</si>
  <si>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</si>
  <si>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</si>
  <si>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</si>
  <si>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</si>
  <si>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</si>
  <si>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</si>
  <si>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</si>
  <si>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</si>
  <si>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</si>
  <si>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</si>
  <si>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</si>
  <si>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</si>
  <si>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</si>
  <si>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</si>
  <si>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</si>
  <si>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</si>
  <si>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</si>
  <si>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</si>
  <si>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</si>
  <si>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</si>
  <si>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</si>
  <si>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</si>
  <si>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</si>
  <si>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</si>
  <si>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</si>
  <si>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</si>
  <si>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</si>
  <si>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REPORT 31/12/202.  = 1° partie subvention de l'année et doit figurer au poste subventions</t>
  </si>
  <si>
    <t>Solde bancaire au 31 décembre année précédente a renseigner sur l'onglet "compte cheque"</t>
  </si>
  <si>
    <t>Solde bancaire 31/12 année Précédent a renseigner dans l'onglet "compte cheque"</t>
  </si>
  <si>
    <t>CB - AIR France - CTN PARIS - Janvier 2020</t>
  </si>
  <si>
    <t>CB - Taxi ORLY-PARIS 19 (CTN) - 25 janvier 2020</t>
  </si>
  <si>
    <t>CB - Taxi G7 PARIS-ORLY (CTN) - 25 janvier 2020</t>
  </si>
  <si>
    <t>COMPTES SG  2020</t>
  </si>
  <si>
    <t>Subvention CR 2020 - N°1</t>
  </si>
  <si>
    <t>VIR - CR CORSE Subvention N°1</t>
  </si>
  <si>
    <t>CB - AIR CORSICA - Vol AJA-MRSL AGN 2020</t>
  </si>
  <si>
    <t>CB - LE PAPARAZZI - Dejeuner formateur TIV</t>
  </si>
  <si>
    <t>VIR - CRC - F191226 Achat cartes 12/2019 (x33)</t>
  </si>
  <si>
    <t>CB - HOTEL - AGN MARS 2020</t>
  </si>
  <si>
    <t>VIR - UNIVERSITE DE CORSE - Loc. salle 14/03/20</t>
  </si>
  <si>
    <t>VIR - TIV - SOUDIN Florian + HENRY Juliette</t>
  </si>
  <si>
    <t>CB - EXAPRINT - Roll'up CTR - Février 2020</t>
  </si>
  <si>
    <t>CB - HOTEL - AGN AIX-LES-BAINS - MARS 2020</t>
  </si>
  <si>
    <t>VIR - UNIVERSITE CORSE - Loc. salle 14/03/20</t>
  </si>
  <si>
    <t>CHQ  - Hôtel CASTEL VECCHIO - Formateurs TIV</t>
  </si>
  <si>
    <t>CB - LE PAPARAZZI - Dejeuner formateurs TIV</t>
  </si>
  <si>
    <t>VIR - Formation TIV - SOUDIN F + HENRY J</t>
  </si>
  <si>
    <t>CB - RENTAL CAR BOOKING AGN 2020</t>
  </si>
  <si>
    <t>CB - HELLOASSO AGN 2020 - Dîner gala</t>
  </si>
  <si>
    <t>CHQ  385 - Hôtel CASTEL VECCHIO - Formateurs TIV</t>
  </si>
  <si>
    <t>CHQ - Remboursement frais CTN PARIS - Janvier 2020</t>
  </si>
  <si>
    <t>CHQ - Rembt frais CTN PARIS - Janvier 2020</t>
  </si>
  <si>
    <t>VIR - Participation CODEP2B journée CTR</t>
  </si>
  <si>
    <t>VIR - Participation CODEP2A journée CTR</t>
  </si>
  <si>
    <t>CB - AIR CORSICA - AJA-MRSL Assises Toulon 2020</t>
  </si>
  <si>
    <t>VIR - JP IMBERT - Rbt avion 14 mars 2020</t>
  </si>
  <si>
    <t>ANNULE - RENTAL CAR BOOKING AGN 2020</t>
  </si>
  <si>
    <t>ANNULE - HOTEL - AGN MARS 2020</t>
  </si>
  <si>
    <t>ANNULE - UNIVERSITE CORSE - Loc. salle 14/03/20</t>
  </si>
  <si>
    <t>ANNULE - HELLOASSO AGN 2020 - Dîner gala</t>
  </si>
  <si>
    <t>PRELVT : SG - Cotisation annuelle CB</t>
  </si>
  <si>
    <t>ANNULE - AIR COSRICA vol - Assises Toulon</t>
  </si>
  <si>
    <t>ANNULE - AIR COSRICA loc voiture - Assises Toulon</t>
  </si>
  <si>
    <t>CHQ 387 - FFESSM formateur TIV (S. RODRIGUEZ)</t>
  </si>
  <si>
    <t>CHQ - FFESSM formateur TIV (S. RODRIGUEZ)</t>
  </si>
  <si>
    <t>CHQ - AJACCIO CENTRE AFFAIRES livrets péda</t>
  </si>
  <si>
    <t>VIR - EPIC ANTEOR SPILMONT &amp; CARILLIER</t>
  </si>
  <si>
    <t>CHQ 388 - AJACCIO CENTRE AFFAIRES livrets péda</t>
  </si>
  <si>
    <t>CHQ - Carte ANTEOR PRACA</t>
  </si>
  <si>
    <t>CHQ - Carte ANTEOR NOVAK</t>
  </si>
  <si>
    <t>VIR - FERREIRA J - Livret pédagogique</t>
  </si>
  <si>
    <t>VIR - EPIC ANTEOR (x2) SPILMONT &amp; CARILLIER</t>
  </si>
  <si>
    <t>CHQ - Carte ANTEOR (x1) PRACA</t>
  </si>
  <si>
    <t>CHQ - Carte ANTEOR (x1) NOVAK</t>
  </si>
  <si>
    <t>VIR - FFESSM Achat fournitures (diplômes)</t>
  </si>
  <si>
    <t>VIR - CRC - F200644 Achat cartes mai juin (x4)</t>
  </si>
  <si>
    <t>006.001 - GP-N4 PORTO VECCHIO (x5)</t>
  </si>
  <si>
    <t>006.002 - GP-N4 ODYSSEE (x2)</t>
  </si>
  <si>
    <t>007.001 - GP-N4 A LUCERNA (x3)</t>
  </si>
  <si>
    <t>007.002 - GP-N4 E RAGNOLE (x3)</t>
  </si>
  <si>
    <t>008.001 - MF1 E RAGNOLE (x4)</t>
  </si>
  <si>
    <t>VIR - CRC - F200757 Achat cartes  juillet (x12)</t>
  </si>
  <si>
    <t>008.002 - GP-N4 E RAGNOLE (x4)</t>
  </si>
  <si>
    <t>VIR - SOUDIN F - Rembt formation TIV annulée</t>
  </si>
  <si>
    <t>VIR - GOUIN Ch - Rbt frais déplacement TIV</t>
  </si>
  <si>
    <t>008.003 - MF1 E RAGNOLE (x7)</t>
  </si>
  <si>
    <t>008.004 - GP-N4 COSTA VERDE LOISIRS (x7)</t>
  </si>
  <si>
    <t>009.001 - MF1 ISULA PLONGEE (x2)</t>
  </si>
  <si>
    <t>009.002 - INITIATEUR COSTA VERDE LOISIRS (x7)</t>
  </si>
  <si>
    <t>VIR - 008.004 - GP-N4 COSTA VERDE LOISIRS (x7)</t>
  </si>
  <si>
    <t>VIR - 008.003 - MF1 E RAGNOLE (x7)</t>
  </si>
  <si>
    <t>VIR - 009.001 - MF1 ISULA PLONGEE (x2)</t>
  </si>
  <si>
    <t>VIR - 009.002 - INITIATEUR COSTA VERDE LOISIRS (x7)</t>
  </si>
  <si>
    <t>VIR - 006.001 - GP-N4 PORTO VECCHIO (x5)</t>
  </si>
  <si>
    <t>CHQ - 006.002 - GP-N4 ODYSSEE (x2)</t>
  </si>
  <si>
    <t>VIR - 007.001 - GP-N4 A LUCERNA (x3)</t>
  </si>
  <si>
    <t>VIR - 007.002 - GP-N4 E RAGNOLE (x3)</t>
  </si>
  <si>
    <t>VIR - 008.001 - MF1 E RAGNOLE (x4)</t>
  </si>
  <si>
    <t>VIR - 008.002 - GP-N4 E RAGNOLE (x4)</t>
  </si>
  <si>
    <t>VIR - CRC - F200857 Achat cartes  août (x16)</t>
  </si>
  <si>
    <t>PRELVT : SG - Frais de dossier administratif</t>
  </si>
  <si>
    <t>Comission Régionale Technique</t>
  </si>
  <si>
    <t>Au 14/09/2020</t>
  </si>
  <si>
    <t>Stage recyclage formateurs TIV (février 2020)</t>
  </si>
  <si>
    <t>Participation stage formateur TIV (S. RODRIGUEZ)</t>
  </si>
  <si>
    <t>Droits d'examens CTR</t>
  </si>
  <si>
    <t>Emission de cartes, livrets, …</t>
  </si>
  <si>
    <t>Stage recyclage TIV ( F. SOUDIN - J. HENRY))</t>
  </si>
  <si>
    <t>Remboursement recyclage TIV (F. SOUDIN - J. HENRY)</t>
  </si>
  <si>
    <t>Réunion CTN PARIS - Janvier 2020</t>
  </si>
  <si>
    <t>Remboursement FFESSM frais CTN PARIS - janvier 2020</t>
  </si>
  <si>
    <t>AGN AIX LES BAINS - Mars 2020</t>
  </si>
  <si>
    <t>Remboursement FFESSM frais AGN AIX LES BAINS - janvier 20</t>
  </si>
  <si>
    <t>ASSISES DE LA PLONGEE TOULON - Avril 2020</t>
  </si>
  <si>
    <t>Remboursement FFESSM frais ASSISES PLONGEE - avril 2020</t>
  </si>
  <si>
    <t>Réunion CTR CORTE (Salle + avion JP IMBERT) - Mars 2020</t>
  </si>
  <si>
    <t>Remboursement réunion CTR (location salle) - Mars 2020</t>
  </si>
  <si>
    <t>AGN AIX LES BAINS (avion) - Octobre 2020</t>
  </si>
  <si>
    <t>Subvention C.R.C. 2020 - N°1</t>
  </si>
  <si>
    <t>Participation CODEP2B journée CTR</t>
  </si>
  <si>
    <t>Participation CODEP2A journée CTR</t>
  </si>
  <si>
    <t>Bilan de l'activité au 14/09/2020</t>
  </si>
  <si>
    <t xml:space="preserve">Solde bancaire 14/09/2020 = avoir pour exercice suivant: </t>
  </si>
  <si>
    <t>Recettes diverses 2020</t>
  </si>
  <si>
    <t>Dépenses diverses 2020</t>
  </si>
  <si>
    <t xml:space="preserve">(Le solde bancaire au 15/9 est considéré comme 1° apport de la subvetion de l'année suivante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</si>
</sst>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mmm\-yyyy"/>
    <numFmt numFmtId="183" formatCode="#,##0.00\ [$€-1]"/>
    <numFmt numFmtId="184" formatCode="#,##0.00\ &quot;€&quot;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6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21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84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83" fontId="11" fillId="0" borderId="18" xfId="0" applyNumberFormat="1" applyFont="1" applyFill="1" applyBorder="1" applyAlignment="1" applyProtection="1">
      <alignment horizontal="right"/>
      <protection locked="0"/>
    </xf>
    <xf numFmtId="184" fontId="11" fillId="0" borderId="18" xfId="0" applyNumberFormat="1" applyFont="1" applyFill="1" applyBorder="1" applyAlignment="1" applyProtection="1">
      <alignment horizontal="right"/>
      <protection locked="0"/>
    </xf>
    <xf numFmtId="184" fontId="11" fillId="0" borderId="18" xfId="0" applyNumberFormat="1" applyFont="1" applyBorder="1" applyAlignment="1" applyProtection="1">
      <alignment horizontal="right"/>
      <protection locked="0"/>
    </xf>
    <xf numFmtId="184" fontId="11" fillId="0" borderId="19" xfId="0" applyNumberFormat="1" applyFont="1" applyFill="1" applyBorder="1" applyAlignment="1" applyProtection="1">
      <alignment horizontal="right"/>
      <protection locked="0"/>
    </xf>
    <xf numFmtId="184" fontId="11" fillId="0" borderId="18" xfId="0" applyNumberFormat="1" applyFont="1" applyFill="1" applyBorder="1" applyAlignment="1" applyProtection="1">
      <alignment horizontal="right"/>
      <protection locked="0"/>
    </xf>
    <xf numFmtId="184" fontId="11" fillId="0" borderId="18" xfId="0" applyNumberFormat="1" applyFont="1" applyBorder="1" applyAlignment="1" applyProtection="1">
      <alignment/>
      <protection locked="0"/>
    </xf>
    <xf numFmtId="184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84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84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4" fontId="18" fillId="0" borderId="25" xfId="0" applyNumberFormat="1" applyFont="1" applyBorder="1" applyAlignment="1" applyProtection="1">
      <alignment horizontal="center"/>
      <protection/>
    </xf>
    <xf numFmtId="184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84" fontId="20" fillId="0" borderId="26" xfId="0" applyNumberFormat="1" applyFont="1" applyBorder="1" applyAlignment="1" applyProtection="1">
      <alignment/>
      <protection/>
    </xf>
    <xf numFmtId="184" fontId="21" fillId="0" borderId="26" xfId="0" applyNumberFormat="1" applyFont="1" applyBorder="1" applyAlignment="1" applyProtection="1">
      <alignment/>
      <protection/>
    </xf>
    <xf numFmtId="184" fontId="0" fillId="0" borderId="26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right"/>
      <protection/>
    </xf>
    <xf numFmtId="184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84" fontId="11" fillId="0" borderId="27" xfId="0" applyNumberFormat="1" applyFont="1" applyFill="1" applyBorder="1" applyAlignment="1" applyProtection="1">
      <alignment horizontal="right"/>
      <protection locked="0"/>
    </xf>
    <xf numFmtId="184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83" fontId="0" fillId="0" borderId="26" xfId="0" applyNumberFormat="1" applyBorder="1" applyAlignment="1" applyProtection="1">
      <alignment/>
      <protection locked="0"/>
    </xf>
    <xf numFmtId="183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83" fontId="0" fillId="0" borderId="26" xfId="0" applyNumberFormat="1" applyBorder="1" applyAlignment="1" applyProtection="1">
      <alignment/>
      <protection/>
    </xf>
    <xf numFmtId="183" fontId="22" fillId="36" borderId="26" xfId="0" applyNumberFormat="1" applyFont="1" applyFill="1" applyBorder="1" applyAlignment="1" applyProtection="1">
      <alignment/>
      <protection/>
    </xf>
    <xf numFmtId="184" fontId="64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3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83" fontId="64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83" fontId="0" fillId="0" borderId="26" xfId="0" applyNumberFormat="1" applyFill="1" applyBorder="1" applyAlignment="1" applyProtection="1">
      <alignment/>
      <protection/>
    </xf>
    <xf numFmtId="183" fontId="1" fillId="0" borderId="26" xfId="0" applyNumberFormat="1" applyFont="1" applyFill="1" applyBorder="1" applyAlignment="1" applyProtection="1">
      <alignment/>
      <protection/>
    </xf>
    <xf numFmtId="184" fontId="65" fillId="0" borderId="18" xfId="0" applyNumberFormat="1" applyFont="1" applyBorder="1" applyAlignment="1" applyProtection="1">
      <alignment horizontal="right"/>
      <protection/>
    </xf>
    <xf numFmtId="14" fontId="0" fillId="0" borderId="26" xfId="0" applyNumberFormat="1" applyFont="1" applyFill="1" applyBorder="1" applyAlignment="1" applyProtection="1">
      <alignment horizontal="left"/>
      <protection locked="0"/>
    </xf>
    <xf numFmtId="0" fontId="66" fillId="0" borderId="26" xfId="0" applyFont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14" fontId="0" fillId="0" borderId="26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4" fontId="65" fillId="0" borderId="32" xfId="0" applyNumberFormat="1" applyFont="1" applyBorder="1" applyAlignment="1" applyProtection="1">
      <alignment horizontal="center"/>
      <protection/>
    </xf>
    <xf numFmtId="4" fontId="65" fillId="0" borderId="0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3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7" fillId="0" borderId="31" xfId="0" applyNumberFormat="1" applyFont="1" applyBorder="1" applyAlignment="1" applyProtection="1">
      <alignment horizontal="center"/>
      <protection/>
    </xf>
    <xf numFmtId="4" fontId="67" fillId="0" borderId="19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8" xfId="0" applyNumberFormat="1" applyFont="1" applyBorder="1" applyAlignment="1" applyProtection="1">
      <alignment horizontal="left"/>
      <protection locked="0"/>
    </xf>
    <xf numFmtId="4" fontId="11" fillId="0" borderId="39" xfId="0" applyNumberFormat="1" applyFon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11" fillId="0" borderId="40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Fill="1" applyBorder="1" applyAlignment="1" applyProtection="1">
      <alignment horizontal="left"/>
      <protection locked="0"/>
    </xf>
    <xf numFmtId="4" fontId="11" fillId="0" borderId="39" xfId="0" applyNumberFormat="1" applyFont="1" applyFill="1" applyBorder="1" applyAlignment="1" applyProtection="1">
      <alignment horizontal="left"/>
      <protection locked="0"/>
    </xf>
    <xf numFmtId="4" fontId="15" fillId="0" borderId="4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83" fontId="68" fillId="0" borderId="45" xfId="0" applyNumberFormat="1" applyFont="1" applyBorder="1" applyAlignment="1" applyProtection="1">
      <alignment horizontal="center"/>
      <protection/>
    </xf>
    <xf numFmtId="183" fontId="68" fillId="0" borderId="46" xfId="0" applyNumberFormat="1" applyFont="1" applyBorder="1" applyAlignment="1" applyProtection="1">
      <alignment horizontal="center"/>
      <protection/>
    </xf>
    <xf numFmtId="183" fontId="68" fillId="0" borderId="47" xfId="0" applyNumberFormat="1" applyFont="1" applyBorder="1" applyAlignment="1" applyProtection="1">
      <alignment horizontal="center"/>
      <protection/>
    </xf>
    <xf numFmtId="14" fontId="68" fillId="0" borderId="45" xfId="0" applyNumberFormat="1" applyFont="1" applyBorder="1" applyAlignment="1" applyProtection="1">
      <alignment horizontal="center"/>
      <protection/>
    </xf>
    <xf numFmtId="14" fontId="68" fillId="0" borderId="46" xfId="0" applyNumberFormat="1" applyFont="1" applyBorder="1" applyAlignment="1" applyProtection="1">
      <alignment horizontal="center"/>
      <protection/>
    </xf>
    <xf numFmtId="14" fontId="68" fillId="0" borderId="47" xfId="0" applyNumberFormat="1" applyFont="1" applyBorder="1" applyAlignment="1" applyProtection="1">
      <alignment horizontal="center"/>
      <protection/>
    </xf>
    <xf numFmtId="0" fontId="64" fillId="0" borderId="42" xfId="0" applyFont="1" applyBorder="1" applyAlignment="1" applyProtection="1">
      <alignment horizontal="center"/>
      <protection/>
    </xf>
    <xf numFmtId="0" fontId="64" fillId="0" borderId="43" xfId="0" applyFont="1" applyBorder="1" applyAlignment="1" applyProtection="1">
      <alignment horizontal="center"/>
      <protection/>
    </xf>
    <xf numFmtId="0" fontId="64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4" fillId="0" borderId="45" xfId="0" applyNumberFormat="1" applyFont="1" applyFill="1" applyBorder="1" applyAlignment="1" applyProtection="1">
      <alignment horizontal="center"/>
      <protection locked="0"/>
    </xf>
    <xf numFmtId="14" fontId="64" fillId="0" borderId="46" xfId="0" applyNumberFormat="1" applyFont="1" applyFill="1" applyBorder="1" applyAlignment="1" applyProtection="1">
      <alignment horizontal="center"/>
      <protection locked="0"/>
    </xf>
    <xf numFmtId="14" fontId="64" fillId="0" borderId="4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120" zoomScaleSheetLayoutView="120" zoomScalePageLayoutView="0" workbookViewId="0" topLeftCell="A68">
      <selection activeCell="I80" sqref="I80"/>
    </sheetView>
  </sheetViews>
  <sheetFormatPr defaultColWidth="10.8515625" defaultRowHeight="12.75"/>
  <cols>
    <col min="1" max="1" width="10.8515625" style="16" customWidth="1"/>
    <col min="2" max="2" width="10.140625" style="16" customWidth="1"/>
    <col min="3" max="3" width="9.00390625" style="16" customWidth="1"/>
    <col min="4" max="4" width="10.8515625" style="16" customWidth="1"/>
    <col min="5" max="5" width="4.421875" style="16" customWidth="1"/>
    <col min="6" max="7" width="12.421875" style="16" customWidth="1"/>
    <col min="8" max="8" width="19.421875" style="16" customWidth="1"/>
    <col min="9" max="9" width="23.140625" style="16" customWidth="1"/>
    <col min="10" max="11" width="12.421875" style="16" customWidth="1"/>
    <col min="12" max="16384" width="10.8515625" style="16" customWidth="1"/>
  </cols>
  <sheetData>
    <row r="1" spans="1:11" ht="30">
      <c r="A1" s="115" t="s">
        <v>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32.25">
      <c r="A2" s="116" t="s">
        <v>46</v>
      </c>
      <c r="B2" s="116"/>
      <c r="C2" s="116"/>
      <c r="D2" s="116"/>
      <c r="E2" s="116"/>
      <c r="F2" s="116"/>
      <c r="G2" s="116"/>
      <c r="H2" s="117">
        <v>2020</v>
      </c>
      <c r="I2" s="117"/>
      <c r="J2" s="117"/>
      <c r="K2" s="117"/>
    </row>
    <row r="3" spans="1:11" ht="17.25">
      <c r="A3" s="118" t="s">
        <v>139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24" t="s">
        <v>15</v>
      </c>
      <c r="B6" s="125"/>
      <c r="C6" s="8"/>
      <c r="D6" s="9"/>
      <c r="E6" s="10"/>
      <c r="F6" s="11"/>
      <c r="G6" s="12">
        <f>SUM(F8:F18)</f>
        <v>1062.8200000000002</v>
      </c>
      <c r="H6" s="13"/>
      <c r="I6" s="14"/>
      <c r="J6" s="15"/>
      <c r="K6" s="12">
        <f>SUM(J8:J18)</f>
        <v>1569</v>
      </c>
    </row>
    <row r="7" spans="1:11" ht="12.75" customHeight="1">
      <c r="A7" s="149" t="s">
        <v>2</v>
      </c>
      <c r="B7" s="150"/>
      <c r="C7" s="150"/>
      <c r="D7" s="150"/>
      <c r="E7" s="150"/>
      <c r="F7" s="78" t="s">
        <v>62</v>
      </c>
      <c r="G7" s="184"/>
      <c r="H7" s="151" t="s">
        <v>2</v>
      </c>
      <c r="I7" s="152"/>
      <c r="J7" s="78" t="s">
        <v>62</v>
      </c>
      <c r="K7" s="184"/>
    </row>
    <row r="8" spans="1:11" ht="12.75" customHeight="1">
      <c r="A8" s="119"/>
      <c r="B8" s="120"/>
      <c r="C8" s="120"/>
      <c r="D8" s="120"/>
      <c r="E8" s="121"/>
      <c r="F8" s="22">
        <v>0</v>
      </c>
      <c r="G8" s="185"/>
      <c r="H8" s="122"/>
      <c r="I8" s="123"/>
      <c r="J8" s="22">
        <v>0</v>
      </c>
      <c r="K8" s="185"/>
    </row>
    <row r="9" spans="1:11" ht="12.75" customHeight="1">
      <c r="A9" s="119" t="s">
        <v>140</v>
      </c>
      <c r="B9" s="120"/>
      <c r="C9" s="120"/>
      <c r="D9" s="120"/>
      <c r="E9" s="121"/>
      <c r="F9" s="22">
        <v>752.82</v>
      </c>
      <c r="G9" s="185"/>
      <c r="H9" s="122" t="s">
        <v>142</v>
      </c>
      <c r="I9" s="123"/>
      <c r="J9" s="22">
        <v>1380</v>
      </c>
      <c r="K9" s="185"/>
    </row>
    <row r="10" spans="1:11" ht="12.75" customHeight="1">
      <c r="A10" s="119" t="s">
        <v>141</v>
      </c>
      <c r="B10" s="120"/>
      <c r="C10" s="120"/>
      <c r="D10" s="120"/>
      <c r="E10" s="121"/>
      <c r="F10" s="22">
        <v>190</v>
      </c>
      <c r="G10" s="185"/>
      <c r="H10" s="122" t="s">
        <v>143</v>
      </c>
      <c r="I10" s="123"/>
      <c r="J10" s="22">
        <v>69</v>
      </c>
      <c r="K10" s="185"/>
    </row>
    <row r="11" spans="1:11" ht="12.75" customHeight="1">
      <c r="A11" s="119" t="s">
        <v>144</v>
      </c>
      <c r="B11" s="120"/>
      <c r="C11" s="120"/>
      <c r="D11" s="120"/>
      <c r="E11" s="121"/>
      <c r="F11" s="22">
        <v>120</v>
      </c>
      <c r="G11" s="185"/>
      <c r="H11" s="122" t="s">
        <v>145</v>
      </c>
      <c r="I11" s="123"/>
      <c r="J11" s="22">
        <v>120</v>
      </c>
      <c r="K11" s="185"/>
    </row>
    <row r="12" spans="1:11" ht="12.75" customHeight="1">
      <c r="A12" s="119"/>
      <c r="B12" s="120"/>
      <c r="C12" s="120"/>
      <c r="D12" s="120"/>
      <c r="E12" s="121"/>
      <c r="F12" s="22">
        <v>0</v>
      </c>
      <c r="G12" s="185"/>
      <c r="H12" s="147"/>
      <c r="I12" s="148"/>
      <c r="J12" s="22">
        <v>0</v>
      </c>
      <c r="K12" s="185"/>
    </row>
    <row r="13" spans="1:11" ht="12.75" customHeight="1">
      <c r="A13" s="119"/>
      <c r="B13" s="120"/>
      <c r="C13" s="120"/>
      <c r="D13" s="120"/>
      <c r="E13" s="121"/>
      <c r="F13" s="22">
        <v>0</v>
      </c>
      <c r="G13" s="185"/>
      <c r="H13" s="147"/>
      <c r="I13" s="148"/>
      <c r="J13" s="22">
        <v>0</v>
      </c>
      <c r="K13" s="185"/>
    </row>
    <row r="14" spans="1:11" ht="12.75" customHeight="1">
      <c r="A14" s="119"/>
      <c r="B14" s="120"/>
      <c r="C14" s="120"/>
      <c r="D14" s="120"/>
      <c r="E14" s="121"/>
      <c r="F14" s="22">
        <v>0</v>
      </c>
      <c r="G14" s="185"/>
      <c r="H14" s="122"/>
      <c r="I14" s="123"/>
      <c r="J14" s="22">
        <v>0</v>
      </c>
      <c r="K14" s="185"/>
    </row>
    <row r="15" spans="1:11" ht="12.75" customHeight="1">
      <c r="A15" s="119"/>
      <c r="B15" s="120"/>
      <c r="C15" s="120"/>
      <c r="D15" s="120"/>
      <c r="E15" s="121"/>
      <c r="F15" s="22">
        <v>0</v>
      </c>
      <c r="G15" s="185"/>
      <c r="H15" s="122"/>
      <c r="I15" s="123"/>
      <c r="J15" s="22">
        <v>0</v>
      </c>
      <c r="K15" s="185"/>
    </row>
    <row r="16" spans="1:11" ht="12.75" customHeight="1">
      <c r="A16" s="119"/>
      <c r="B16" s="120"/>
      <c r="C16" s="120"/>
      <c r="D16" s="120"/>
      <c r="E16" s="121"/>
      <c r="F16" s="22">
        <v>0</v>
      </c>
      <c r="G16" s="185"/>
      <c r="H16" s="122"/>
      <c r="I16" s="123"/>
      <c r="J16" s="22">
        <v>0</v>
      </c>
      <c r="K16" s="185"/>
    </row>
    <row r="17" spans="1:11" ht="12.75" customHeight="1">
      <c r="A17" s="119"/>
      <c r="B17" s="120"/>
      <c r="C17" s="120"/>
      <c r="D17" s="120"/>
      <c r="E17" s="121"/>
      <c r="F17" s="22">
        <v>0</v>
      </c>
      <c r="G17" s="185"/>
      <c r="H17" s="122"/>
      <c r="I17" s="123"/>
      <c r="J17" s="22">
        <v>0</v>
      </c>
      <c r="K17" s="185"/>
    </row>
    <row r="18" spans="1:11" ht="12.75" customHeight="1">
      <c r="A18" s="142"/>
      <c r="B18" s="143"/>
      <c r="C18" s="143"/>
      <c r="D18" s="143"/>
      <c r="E18" s="144"/>
      <c r="F18" s="22">
        <v>0</v>
      </c>
      <c r="G18" s="186"/>
      <c r="H18" s="145"/>
      <c r="I18" s="146"/>
      <c r="J18" s="22">
        <v>0</v>
      </c>
      <c r="K18" s="186"/>
    </row>
    <row r="19" spans="1:11" ht="12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1949.6000000000001</v>
      </c>
      <c r="H20" s="48"/>
      <c r="I20" s="49"/>
      <c r="J20" s="50"/>
      <c r="K20" s="47">
        <f>SUM(J22:J26)</f>
        <v>1452.16</v>
      </c>
    </row>
    <row r="21" spans="1:11" ht="12.75" customHeight="1">
      <c r="A21" s="149" t="s">
        <v>2</v>
      </c>
      <c r="B21" s="150"/>
      <c r="C21" s="150"/>
      <c r="D21" s="150"/>
      <c r="E21" s="150"/>
      <c r="F21" s="78" t="s">
        <v>62</v>
      </c>
      <c r="G21" s="178"/>
      <c r="H21" s="82"/>
      <c r="I21" s="79" t="s">
        <v>2</v>
      </c>
      <c r="J21" s="78" t="s">
        <v>62</v>
      </c>
      <c r="K21" s="162"/>
    </row>
    <row r="22" spans="1:11" ht="12.75" customHeight="1">
      <c r="A22" s="133" t="s">
        <v>146</v>
      </c>
      <c r="B22" s="134"/>
      <c r="C22" s="134"/>
      <c r="D22" s="134"/>
      <c r="E22" s="135"/>
      <c r="F22" s="80">
        <v>399.35</v>
      </c>
      <c r="G22" s="179"/>
      <c r="H22" s="147" t="s">
        <v>147</v>
      </c>
      <c r="I22" s="148"/>
      <c r="J22" s="23">
        <v>399.35</v>
      </c>
      <c r="K22" s="163"/>
    </row>
    <row r="23" spans="1:11" ht="12.75" customHeight="1">
      <c r="A23" s="133" t="s">
        <v>148</v>
      </c>
      <c r="B23" s="134"/>
      <c r="C23" s="134"/>
      <c r="D23" s="134"/>
      <c r="E23" s="135"/>
      <c r="F23" s="23">
        <v>620.81</v>
      </c>
      <c r="G23" s="179"/>
      <c r="H23" s="147" t="s">
        <v>149</v>
      </c>
      <c r="I23" s="148"/>
      <c r="J23" s="23">
        <v>517</v>
      </c>
      <c r="K23" s="163"/>
    </row>
    <row r="24" spans="1:11" ht="12.75" customHeight="1">
      <c r="A24" s="133" t="s">
        <v>150</v>
      </c>
      <c r="B24" s="134"/>
      <c r="C24" s="134"/>
      <c r="D24" s="134"/>
      <c r="E24" s="135"/>
      <c r="F24" s="23">
        <v>222.81</v>
      </c>
      <c r="G24" s="179"/>
      <c r="H24" s="147" t="s">
        <v>151</v>
      </c>
      <c r="I24" s="148"/>
      <c r="J24" s="23">
        <v>215.81</v>
      </c>
      <c r="K24" s="163"/>
    </row>
    <row r="25" spans="1:11" ht="12.75" customHeight="1">
      <c r="A25" s="119" t="s">
        <v>152</v>
      </c>
      <c r="B25" s="120"/>
      <c r="C25" s="120"/>
      <c r="D25" s="120"/>
      <c r="E25" s="121"/>
      <c r="F25" s="23">
        <v>452.72</v>
      </c>
      <c r="G25" s="179"/>
      <c r="H25" s="147" t="s">
        <v>153</v>
      </c>
      <c r="I25" s="148"/>
      <c r="J25" s="23">
        <v>320</v>
      </c>
      <c r="K25" s="163"/>
    </row>
    <row r="26" spans="1:11" ht="12.75" customHeight="1">
      <c r="A26" s="133" t="s">
        <v>154</v>
      </c>
      <c r="B26" s="134"/>
      <c r="C26" s="134"/>
      <c r="D26" s="134"/>
      <c r="E26" s="135"/>
      <c r="F26" s="81">
        <v>253.91</v>
      </c>
      <c r="G26" s="180"/>
      <c r="H26" s="160"/>
      <c r="I26" s="161"/>
      <c r="J26" s="23">
        <v>0</v>
      </c>
      <c r="K26" s="164"/>
    </row>
    <row r="27" spans="1:11" ht="12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53" t="s">
        <v>2</v>
      </c>
      <c r="B29" s="154"/>
      <c r="C29" s="154"/>
      <c r="D29" s="154"/>
      <c r="E29" s="154"/>
      <c r="F29" s="78" t="s">
        <v>62</v>
      </c>
      <c r="G29" s="187"/>
      <c r="H29" s="155" t="s">
        <v>2</v>
      </c>
      <c r="I29" s="156"/>
      <c r="J29" s="78" t="s">
        <v>62</v>
      </c>
      <c r="K29" s="184"/>
    </row>
    <row r="30" spans="1:11" ht="12.75" customHeight="1">
      <c r="A30" s="133"/>
      <c r="B30" s="134"/>
      <c r="C30" s="134"/>
      <c r="D30" s="134"/>
      <c r="E30" s="135"/>
      <c r="F30" s="23">
        <v>0</v>
      </c>
      <c r="G30" s="188"/>
      <c r="H30" s="147"/>
      <c r="I30" s="148"/>
      <c r="J30" s="23">
        <v>0</v>
      </c>
      <c r="K30" s="185"/>
    </row>
    <row r="31" spans="1:11" ht="12.75" customHeight="1">
      <c r="A31" s="133"/>
      <c r="B31" s="134"/>
      <c r="C31" s="134"/>
      <c r="D31" s="134"/>
      <c r="E31" s="135"/>
      <c r="F31" s="23">
        <v>0</v>
      </c>
      <c r="G31" s="188"/>
      <c r="H31" s="147"/>
      <c r="I31" s="148"/>
      <c r="J31" s="23">
        <v>0</v>
      </c>
      <c r="K31" s="185"/>
    </row>
    <row r="32" spans="1:11" ht="12.75" customHeight="1">
      <c r="A32" s="133"/>
      <c r="B32" s="134"/>
      <c r="C32" s="134"/>
      <c r="D32" s="134"/>
      <c r="E32" s="135"/>
      <c r="F32" s="23">
        <v>0</v>
      </c>
      <c r="G32" s="188"/>
      <c r="H32" s="147"/>
      <c r="I32" s="148"/>
      <c r="J32" s="23">
        <v>0</v>
      </c>
      <c r="K32" s="185"/>
    </row>
    <row r="33" spans="1:11" ht="12.75" customHeight="1">
      <c r="A33" s="136"/>
      <c r="B33" s="137"/>
      <c r="C33" s="137"/>
      <c r="D33" s="137"/>
      <c r="E33" s="138"/>
      <c r="F33" s="23">
        <v>0</v>
      </c>
      <c r="G33" s="188"/>
      <c r="H33" s="147"/>
      <c r="I33" s="148"/>
      <c r="J33" s="23">
        <v>0</v>
      </c>
      <c r="K33" s="185"/>
    </row>
    <row r="34" spans="1:11" ht="12.75" customHeight="1">
      <c r="A34" s="139"/>
      <c r="B34" s="140"/>
      <c r="C34" s="140"/>
      <c r="D34" s="140"/>
      <c r="E34" s="141"/>
      <c r="F34" s="23">
        <v>0</v>
      </c>
      <c r="G34" s="189"/>
      <c r="H34" s="160"/>
      <c r="I34" s="161"/>
      <c r="J34" s="23">
        <v>0</v>
      </c>
      <c r="K34" s="186"/>
    </row>
    <row r="35" spans="1:11" ht="12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3491.23</v>
      </c>
    </row>
    <row r="37" spans="1:11" ht="12.75" customHeight="1">
      <c r="A37" s="149" t="s">
        <v>2</v>
      </c>
      <c r="B37" s="150"/>
      <c r="C37" s="150"/>
      <c r="D37" s="150"/>
      <c r="E37" s="150"/>
      <c r="F37" s="78" t="s">
        <v>62</v>
      </c>
      <c r="G37" s="184"/>
      <c r="H37" s="151" t="s">
        <v>2</v>
      </c>
      <c r="I37" s="152"/>
      <c r="J37" s="78" t="s">
        <v>62</v>
      </c>
      <c r="K37" s="184"/>
    </row>
    <row r="38" spans="1:11" ht="12.75" customHeight="1">
      <c r="A38" s="128"/>
      <c r="B38" s="129"/>
      <c r="C38" s="129"/>
      <c r="D38" s="129"/>
      <c r="E38" s="130"/>
      <c r="F38" s="24">
        <v>0</v>
      </c>
      <c r="G38" s="185"/>
      <c r="H38" s="165" t="s">
        <v>65</v>
      </c>
      <c r="I38" s="166"/>
      <c r="J38" s="110">
        <f>SUM('COMPTE CHEQUES'!E5)</f>
        <v>491.23</v>
      </c>
      <c r="K38" s="185"/>
    </row>
    <row r="39" spans="1:11" ht="12.75" customHeight="1">
      <c r="A39" s="128"/>
      <c r="B39" s="129"/>
      <c r="C39" s="129"/>
      <c r="D39" s="129"/>
      <c r="E39" s="130"/>
      <c r="F39" s="24">
        <v>0</v>
      </c>
      <c r="G39" s="185"/>
      <c r="H39" s="167" t="s">
        <v>155</v>
      </c>
      <c r="I39" s="168"/>
      <c r="J39" s="24">
        <v>2000</v>
      </c>
      <c r="K39" s="185"/>
    </row>
    <row r="40" spans="1:11" ht="12.75" customHeight="1">
      <c r="A40" s="128"/>
      <c r="B40" s="129"/>
      <c r="C40" s="129"/>
      <c r="D40" s="129"/>
      <c r="E40" s="130"/>
      <c r="F40" s="24">
        <v>0</v>
      </c>
      <c r="G40" s="185"/>
      <c r="H40" s="167" t="s">
        <v>156</v>
      </c>
      <c r="I40" s="168"/>
      <c r="J40" s="24">
        <v>500</v>
      </c>
      <c r="K40" s="185"/>
    </row>
    <row r="41" spans="1:11" ht="12.75" customHeight="1">
      <c r="A41" s="128"/>
      <c r="B41" s="129"/>
      <c r="C41" s="129"/>
      <c r="D41" s="129"/>
      <c r="E41" s="130"/>
      <c r="F41" s="24">
        <v>0</v>
      </c>
      <c r="G41" s="185"/>
      <c r="H41" s="167" t="s">
        <v>157</v>
      </c>
      <c r="I41" s="168"/>
      <c r="J41" s="24">
        <v>500</v>
      </c>
      <c r="K41" s="185"/>
    </row>
    <row r="42" spans="1:11" ht="12.75" customHeight="1">
      <c r="A42" s="128"/>
      <c r="B42" s="129"/>
      <c r="C42" s="129"/>
      <c r="D42" s="129"/>
      <c r="E42" s="130"/>
      <c r="F42" s="24">
        <v>0</v>
      </c>
      <c r="G42" s="185"/>
      <c r="H42" s="167"/>
      <c r="I42" s="168"/>
      <c r="J42" s="24">
        <v>0</v>
      </c>
      <c r="K42" s="185"/>
    </row>
    <row r="43" spans="1:11" ht="12.75" customHeight="1">
      <c r="A43" s="128"/>
      <c r="B43" s="129"/>
      <c r="C43" s="129"/>
      <c r="D43" s="129"/>
      <c r="E43" s="130"/>
      <c r="F43" s="24">
        <v>0</v>
      </c>
      <c r="G43" s="185"/>
      <c r="H43" s="167"/>
      <c r="I43" s="168"/>
      <c r="J43" s="24">
        <v>0</v>
      </c>
      <c r="K43" s="185"/>
    </row>
    <row r="44" spans="1:11" ht="12.75" customHeight="1">
      <c r="A44" s="157"/>
      <c r="B44" s="158"/>
      <c r="C44" s="158"/>
      <c r="D44" s="158"/>
      <c r="E44" s="159"/>
      <c r="F44" s="24">
        <v>0</v>
      </c>
      <c r="G44" s="186"/>
      <c r="H44" s="169"/>
      <c r="I44" s="170"/>
      <c r="J44" s="24">
        <v>0</v>
      </c>
      <c r="K44" s="186"/>
    </row>
    <row r="45" spans="1:11" ht="12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1387.76</v>
      </c>
      <c r="H46" s="55"/>
      <c r="I46" s="49"/>
      <c r="J46" s="63"/>
      <c r="K46" s="47">
        <f>SUM(J48:J68)</f>
        <v>0</v>
      </c>
    </row>
    <row r="47" spans="1:11" ht="12.75" customHeight="1">
      <c r="A47" s="149" t="s">
        <v>2</v>
      </c>
      <c r="B47" s="150"/>
      <c r="C47" s="150"/>
      <c r="D47" s="150"/>
      <c r="E47" s="150"/>
      <c r="F47" s="78" t="s">
        <v>62</v>
      </c>
      <c r="G47" s="187"/>
      <c r="H47" s="151" t="s">
        <v>2</v>
      </c>
      <c r="I47" s="152"/>
      <c r="J47" s="78" t="s">
        <v>62</v>
      </c>
      <c r="K47" s="184"/>
    </row>
    <row r="48" spans="1:11" ht="12.75" customHeight="1">
      <c r="A48" s="171" t="s">
        <v>25</v>
      </c>
      <c r="B48" s="172"/>
      <c r="C48" s="172"/>
      <c r="D48" s="172"/>
      <c r="E48" s="173"/>
      <c r="F48" s="25">
        <v>28</v>
      </c>
      <c r="G48" s="188"/>
      <c r="H48" s="147"/>
      <c r="I48" s="148"/>
      <c r="J48" s="26">
        <v>0</v>
      </c>
      <c r="K48" s="185"/>
    </row>
    <row r="49" spans="1:11" ht="12.75" customHeight="1">
      <c r="A49" s="131" t="s">
        <v>26</v>
      </c>
      <c r="B49" s="174"/>
      <c r="C49" s="174"/>
      <c r="D49" s="174"/>
      <c r="E49" s="132"/>
      <c r="F49" s="25">
        <v>780</v>
      </c>
      <c r="G49" s="188"/>
      <c r="H49" s="147"/>
      <c r="I49" s="148"/>
      <c r="J49" s="26">
        <v>0</v>
      </c>
      <c r="K49" s="185"/>
    </row>
    <row r="50" spans="1:11" ht="12.75" customHeight="1">
      <c r="A50" s="171" t="s">
        <v>27</v>
      </c>
      <c r="B50" s="172"/>
      <c r="C50" s="172"/>
      <c r="D50" s="172"/>
      <c r="E50" s="173"/>
      <c r="F50" s="25">
        <v>0</v>
      </c>
      <c r="G50" s="188"/>
      <c r="H50" s="147"/>
      <c r="I50" s="148"/>
      <c r="J50" s="26">
        <v>0</v>
      </c>
      <c r="K50" s="185"/>
    </row>
    <row r="51" spans="1:11" ht="12.75" customHeight="1">
      <c r="A51" s="171" t="s">
        <v>28</v>
      </c>
      <c r="B51" s="172"/>
      <c r="C51" s="172"/>
      <c r="D51" s="172"/>
      <c r="E51" s="173"/>
      <c r="F51" s="25">
        <v>270</v>
      </c>
      <c r="G51" s="188"/>
      <c r="H51" s="147"/>
      <c r="I51" s="148"/>
      <c r="J51" s="26">
        <v>0</v>
      </c>
      <c r="K51" s="185"/>
    </row>
    <row r="52" spans="1:11" ht="12.75" customHeight="1">
      <c r="A52" s="171" t="s">
        <v>29</v>
      </c>
      <c r="B52" s="172"/>
      <c r="C52" s="172"/>
      <c r="D52" s="172"/>
      <c r="E52" s="173"/>
      <c r="F52" s="25">
        <v>0</v>
      </c>
      <c r="G52" s="188"/>
      <c r="H52" s="147"/>
      <c r="I52" s="148"/>
      <c r="J52" s="26">
        <v>0</v>
      </c>
      <c r="K52" s="185"/>
    </row>
    <row r="53" spans="1:11" ht="12.75" customHeight="1">
      <c r="A53" s="171" t="s">
        <v>30</v>
      </c>
      <c r="B53" s="172"/>
      <c r="C53" s="172"/>
      <c r="D53" s="172"/>
      <c r="E53" s="173"/>
      <c r="F53" s="25">
        <v>0</v>
      </c>
      <c r="G53" s="188"/>
      <c r="H53" s="147"/>
      <c r="I53" s="148"/>
      <c r="J53" s="26">
        <v>0</v>
      </c>
      <c r="K53" s="185"/>
    </row>
    <row r="54" spans="1:11" ht="12.75" customHeight="1">
      <c r="A54" s="171" t="s">
        <v>31</v>
      </c>
      <c r="B54" s="172"/>
      <c r="C54" s="172"/>
      <c r="D54" s="172"/>
      <c r="E54" s="173"/>
      <c r="F54" s="25">
        <v>0</v>
      </c>
      <c r="G54" s="188"/>
      <c r="H54" s="147"/>
      <c r="I54" s="148"/>
      <c r="J54" s="26">
        <v>0</v>
      </c>
      <c r="K54" s="185"/>
    </row>
    <row r="55" spans="1:11" ht="12.75" customHeight="1">
      <c r="A55" s="171" t="s">
        <v>32</v>
      </c>
      <c r="B55" s="172"/>
      <c r="C55" s="172"/>
      <c r="D55" s="172"/>
      <c r="E55" s="173"/>
      <c r="F55" s="25">
        <v>0</v>
      </c>
      <c r="G55" s="188"/>
      <c r="H55" s="147"/>
      <c r="I55" s="148"/>
      <c r="J55" s="26">
        <v>0</v>
      </c>
      <c r="K55" s="185"/>
    </row>
    <row r="56" spans="1:11" ht="12.75" customHeight="1">
      <c r="A56" s="171" t="s">
        <v>33</v>
      </c>
      <c r="B56" s="172"/>
      <c r="C56" s="172"/>
      <c r="D56" s="172"/>
      <c r="E56" s="173"/>
      <c r="F56" s="25">
        <v>0</v>
      </c>
      <c r="G56" s="188"/>
      <c r="H56" s="147"/>
      <c r="I56" s="148"/>
      <c r="J56" s="26">
        <v>0</v>
      </c>
      <c r="K56" s="185"/>
    </row>
    <row r="57" spans="1:11" ht="12.75" customHeight="1">
      <c r="A57" s="171" t="s">
        <v>34</v>
      </c>
      <c r="B57" s="172"/>
      <c r="C57" s="172"/>
      <c r="D57" s="172"/>
      <c r="E57" s="173"/>
      <c r="F57" s="25">
        <v>0</v>
      </c>
      <c r="G57" s="188"/>
      <c r="H57" s="147"/>
      <c r="I57" s="148"/>
      <c r="J57" s="26">
        <v>0</v>
      </c>
      <c r="K57" s="185"/>
    </row>
    <row r="58" spans="1:11" ht="12.75" customHeight="1">
      <c r="A58" s="171" t="s">
        <v>35</v>
      </c>
      <c r="B58" s="172"/>
      <c r="C58" s="172"/>
      <c r="D58" s="172"/>
      <c r="E58" s="173"/>
      <c r="F58" s="25">
        <v>0</v>
      </c>
      <c r="G58" s="188"/>
      <c r="H58" s="147"/>
      <c r="I58" s="148"/>
      <c r="J58" s="26">
        <v>0</v>
      </c>
      <c r="K58" s="185"/>
    </row>
    <row r="59" spans="1:11" ht="12.75" customHeight="1">
      <c r="A59" s="171" t="s">
        <v>36</v>
      </c>
      <c r="B59" s="172"/>
      <c r="C59" s="172"/>
      <c r="D59" s="172"/>
      <c r="E59" s="173"/>
      <c r="F59" s="25">
        <v>112.76</v>
      </c>
      <c r="G59" s="188"/>
      <c r="H59" s="147"/>
      <c r="I59" s="148"/>
      <c r="J59" s="26">
        <v>0</v>
      </c>
      <c r="K59" s="185"/>
    </row>
    <row r="60" spans="1:11" ht="12.75" customHeight="1">
      <c r="A60" s="171" t="s">
        <v>37</v>
      </c>
      <c r="B60" s="172"/>
      <c r="C60" s="172"/>
      <c r="D60" s="172"/>
      <c r="E60" s="173"/>
      <c r="F60" s="25">
        <v>0</v>
      </c>
      <c r="G60" s="188"/>
      <c r="H60" s="147"/>
      <c r="I60" s="148"/>
      <c r="J60" s="26">
        <v>0</v>
      </c>
      <c r="K60" s="185"/>
    </row>
    <row r="61" spans="1:11" ht="12.75" customHeight="1">
      <c r="A61" s="171" t="s">
        <v>38</v>
      </c>
      <c r="B61" s="172"/>
      <c r="C61" s="172"/>
      <c r="D61" s="172"/>
      <c r="E61" s="173"/>
      <c r="F61" s="25">
        <v>0</v>
      </c>
      <c r="G61" s="188"/>
      <c r="H61" s="147"/>
      <c r="I61" s="148"/>
      <c r="J61" s="26">
        <v>0</v>
      </c>
      <c r="K61" s="185"/>
    </row>
    <row r="62" spans="1:11" ht="12.75" customHeight="1">
      <c r="A62" s="171" t="s">
        <v>39</v>
      </c>
      <c r="B62" s="172"/>
      <c r="C62" s="172"/>
      <c r="D62" s="172"/>
      <c r="E62" s="173"/>
      <c r="F62" s="25">
        <v>0</v>
      </c>
      <c r="G62" s="188"/>
      <c r="H62" s="147"/>
      <c r="I62" s="148"/>
      <c r="J62" s="26">
        <v>0</v>
      </c>
      <c r="K62" s="185"/>
    </row>
    <row r="63" spans="1:11" ht="12.75" customHeight="1">
      <c r="A63" s="171" t="s">
        <v>40</v>
      </c>
      <c r="B63" s="172"/>
      <c r="C63" s="172"/>
      <c r="D63" s="172"/>
      <c r="E63" s="173"/>
      <c r="F63" s="25">
        <v>197</v>
      </c>
      <c r="G63" s="188"/>
      <c r="H63" s="147"/>
      <c r="I63" s="148"/>
      <c r="J63" s="26">
        <v>0</v>
      </c>
      <c r="K63" s="185"/>
    </row>
    <row r="64" spans="1:11" ht="12.75" customHeight="1">
      <c r="A64" s="171" t="s">
        <v>41</v>
      </c>
      <c r="B64" s="172"/>
      <c r="C64" s="172"/>
      <c r="D64" s="172"/>
      <c r="E64" s="173"/>
      <c r="F64" s="25">
        <v>0</v>
      </c>
      <c r="G64" s="188"/>
      <c r="H64" s="147"/>
      <c r="I64" s="148"/>
      <c r="J64" s="26">
        <v>0</v>
      </c>
      <c r="K64" s="185"/>
    </row>
    <row r="65" spans="1:11" ht="12.75" customHeight="1">
      <c r="A65" s="171" t="s">
        <v>45</v>
      </c>
      <c r="B65" s="172"/>
      <c r="C65" s="172"/>
      <c r="D65" s="172"/>
      <c r="E65" s="173"/>
      <c r="F65" s="25">
        <v>0</v>
      </c>
      <c r="G65" s="188"/>
      <c r="H65" s="147"/>
      <c r="I65" s="148"/>
      <c r="J65" s="26">
        <v>0</v>
      </c>
      <c r="K65" s="185"/>
    </row>
    <row r="66" spans="1:11" ht="12.75" customHeight="1">
      <c r="A66" s="171" t="s">
        <v>42</v>
      </c>
      <c r="B66" s="172"/>
      <c r="C66" s="172"/>
      <c r="D66" s="172"/>
      <c r="E66" s="173"/>
      <c r="F66" s="25">
        <v>0</v>
      </c>
      <c r="G66" s="188"/>
      <c r="H66" s="147"/>
      <c r="I66" s="148"/>
      <c r="J66" s="26">
        <v>0</v>
      </c>
      <c r="K66" s="185"/>
    </row>
    <row r="67" spans="1:11" ht="12.75" customHeight="1">
      <c r="A67" s="171" t="s">
        <v>47</v>
      </c>
      <c r="B67" s="172"/>
      <c r="C67" s="172"/>
      <c r="D67" s="172"/>
      <c r="E67" s="173"/>
      <c r="F67" s="25">
        <v>0</v>
      </c>
      <c r="G67" s="188"/>
      <c r="H67" s="147"/>
      <c r="I67" s="148"/>
      <c r="J67" s="26">
        <v>0</v>
      </c>
      <c r="K67" s="185"/>
    </row>
    <row r="68" spans="1:11" ht="12.75" customHeight="1">
      <c r="A68" s="175"/>
      <c r="B68" s="176"/>
      <c r="C68" s="176"/>
      <c r="D68" s="176"/>
      <c r="E68" s="177"/>
      <c r="F68" s="25">
        <v>0</v>
      </c>
      <c r="G68" s="189"/>
      <c r="H68" s="160"/>
      <c r="I68" s="161"/>
      <c r="J68" s="26">
        <v>0</v>
      </c>
      <c r="K68" s="186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50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">
      <c r="A71" s="149" t="s">
        <v>2</v>
      </c>
      <c r="B71" s="150"/>
      <c r="C71" s="150"/>
      <c r="D71" s="150"/>
      <c r="E71" s="150"/>
      <c r="F71" s="78" t="s">
        <v>62</v>
      </c>
      <c r="G71" s="187"/>
      <c r="H71" s="149" t="s">
        <v>2</v>
      </c>
      <c r="I71" s="150"/>
      <c r="J71" s="78" t="s">
        <v>62</v>
      </c>
      <c r="K71" s="162"/>
    </row>
    <row r="72" spans="1:11" ht="12">
      <c r="A72" s="171"/>
      <c r="B72" s="172"/>
      <c r="C72" s="172"/>
      <c r="D72" s="172"/>
      <c r="E72" s="173"/>
      <c r="F72" s="24">
        <v>0</v>
      </c>
      <c r="G72" s="188"/>
      <c r="H72" s="167"/>
      <c r="I72" s="168"/>
      <c r="J72" s="24">
        <v>0</v>
      </c>
      <c r="K72" s="163"/>
    </row>
    <row r="73" spans="1:11" ht="12">
      <c r="A73" s="131"/>
      <c r="B73" s="174"/>
      <c r="C73" s="174"/>
      <c r="D73" s="174"/>
      <c r="E73" s="132"/>
      <c r="F73" s="23">
        <v>0</v>
      </c>
      <c r="G73" s="188"/>
      <c r="H73" s="131"/>
      <c r="I73" s="132"/>
      <c r="J73" s="23">
        <v>0</v>
      </c>
      <c r="K73" s="163"/>
    </row>
    <row r="74" spans="1:11" ht="12">
      <c r="A74" s="171"/>
      <c r="B74" s="172"/>
      <c r="C74" s="172"/>
      <c r="D74" s="172"/>
      <c r="E74" s="173"/>
      <c r="F74" s="27">
        <v>0</v>
      </c>
      <c r="G74" s="188"/>
      <c r="H74" s="131"/>
      <c r="I74" s="132"/>
      <c r="J74" s="27">
        <v>0</v>
      </c>
      <c r="K74" s="163"/>
    </row>
    <row r="75" spans="1:11" ht="12">
      <c r="A75" s="171"/>
      <c r="B75" s="172"/>
      <c r="C75" s="172"/>
      <c r="D75" s="172"/>
      <c r="E75" s="173"/>
      <c r="F75" s="24">
        <v>0</v>
      </c>
      <c r="G75" s="188"/>
      <c r="H75" s="131"/>
      <c r="I75" s="132"/>
      <c r="J75" s="24">
        <v>0</v>
      </c>
      <c r="K75" s="163"/>
    </row>
    <row r="76" spans="1:11" ht="12.75" thickBot="1">
      <c r="A76" s="181"/>
      <c r="B76" s="182"/>
      <c r="C76" s="182"/>
      <c r="D76" s="182"/>
      <c r="E76" s="183"/>
      <c r="F76" s="28">
        <v>0</v>
      </c>
      <c r="G76" s="196"/>
      <c r="H76" s="194"/>
      <c r="I76" s="195"/>
      <c r="J76" s="28">
        <v>0</v>
      </c>
      <c r="K76" s="193"/>
    </row>
    <row r="77" spans="1:11" ht="15.75" thickBot="1">
      <c r="A77" s="197" t="s">
        <v>43</v>
      </c>
      <c r="B77" s="197"/>
      <c r="C77" s="197"/>
      <c r="D77" s="197"/>
      <c r="E77" s="197"/>
      <c r="F77" s="198"/>
      <c r="G77" s="70">
        <f>SUM(G6+G20+G28+G36+G46+G70)</f>
        <v>4400.18</v>
      </c>
      <c r="H77" s="199" t="s">
        <v>44</v>
      </c>
      <c r="I77" s="197"/>
      <c r="J77" s="198"/>
      <c r="K77" s="71">
        <f>SUM(K6+K20+K28+K36+K46+K70)</f>
        <v>6512.389999999999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90" t="s">
        <v>160</v>
      </c>
      <c r="B79" s="191"/>
      <c r="C79" s="191"/>
      <c r="D79" s="191"/>
      <c r="E79" s="30"/>
      <c r="F79" s="73">
        <f>K77</f>
        <v>6512.389999999999</v>
      </c>
      <c r="G79" s="69"/>
      <c r="H79" s="35"/>
      <c r="I79" s="34"/>
      <c r="J79" s="35"/>
      <c r="K79" s="72"/>
    </row>
    <row r="80" spans="1:11" ht="12.75">
      <c r="A80" s="190" t="s">
        <v>161</v>
      </c>
      <c r="B80" s="191"/>
      <c r="C80" s="191"/>
      <c r="D80" s="191"/>
      <c r="E80" s="29"/>
      <c r="F80" s="74">
        <f>G77</f>
        <v>4400.18</v>
      </c>
      <c r="G80" s="69"/>
      <c r="H80" s="35"/>
      <c r="I80" s="34"/>
      <c r="J80" s="35"/>
      <c r="K80" s="72"/>
    </row>
    <row r="81" spans="1:11" ht="12.75">
      <c r="A81" s="190" t="s">
        <v>158</v>
      </c>
      <c r="B81" s="191"/>
      <c r="C81" s="191"/>
      <c r="D81" s="191"/>
      <c r="E81" s="29"/>
      <c r="F81" s="75">
        <f>SUM(F79-F80)</f>
        <v>2112.209999999999</v>
      </c>
      <c r="G81" s="69"/>
      <c r="H81" s="35"/>
      <c r="I81" s="34"/>
      <c r="J81" s="35"/>
      <c r="K81" s="72"/>
    </row>
    <row r="82" spans="1:11" ht="12">
      <c r="A82" s="29"/>
      <c r="B82" s="29"/>
      <c r="C82" s="29"/>
      <c r="D82" s="29"/>
      <c r="E82" s="30"/>
      <c r="F82" s="76"/>
      <c r="G82" s="126" t="s">
        <v>162</v>
      </c>
      <c r="H82" s="127"/>
      <c r="I82" s="127"/>
      <c r="J82" s="127"/>
      <c r="K82" s="127"/>
    </row>
    <row r="83" spans="1:11" ht="12.75">
      <c r="A83" s="190" t="s">
        <v>159</v>
      </c>
      <c r="B83" s="191"/>
      <c r="C83" s="191"/>
      <c r="D83" s="191"/>
      <c r="E83" s="192"/>
      <c r="F83" s="77">
        <f>K77-G77</f>
        <v>2112.209999999999</v>
      </c>
      <c r="G83" s="126" t="s">
        <v>48</v>
      </c>
      <c r="H83" s="127"/>
      <c r="I83" s="127"/>
      <c r="J83" s="127"/>
      <c r="K83" s="127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selectLockedCells="1"/>
  <mergeCells count="144"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K21:K26"/>
    <mergeCell ref="H38:I38"/>
    <mergeCell ref="H42:I42"/>
    <mergeCell ref="H25:I25"/>
    <mergeCell ref="H26:I26"/>
    <mergeCell ref="H41:I41"/>
    <mergeCell ref="H40:I40"/>
    <mergeCell ref="H39:I39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22:E22"/>
    <mergeCell ref="A23:E23"/>
    <mergeCell ref="A24:E24"/>
    <mergeCell ref="A12:E12"/>
    <mergeCell ref="A13:E13"/>
    <mergeCell ref="A7:E7"/>
    <mergeCell ref="A14:E14"/>
    <mergeCell ref="H12:I12"/>
    <mergeCell ref="H13:I13"/>
    <mergeCell ref="A9:E9"/>
    <mergeCell ref="A10:E10"/>
    <mergeCell ref="A11:E11"/>
    <mergeCell ref="H9:I9"/>
    <mergeCell ref="H10:I10"/>
    <mergeCell ref="H14:I14"/>
    <mergeCell ref="A18:E18"/>
    <mergeCell ref="H18:I18"/>
    <mergeCell ref="H17:I17"/>
    <mergeCell ref="A15:E15"/>
    <mergeCell ref="H15:I15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30" zoomScaleSheetLayoutView="130" zoomScalePageLayoutView="0" workbookViewId="0" topLeftCell="A28">
      <selection activeCell="E24" activeCellId="9" sqref="E12 E13 E15 E16 E17 E18 E21 E22 E23 E24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0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2"/>
      <c r="B4" s="203"/>
      <c r="C4" s="203"/>
      <c r="D4" s="203"/>
      <c r="E4" s="204"/>
      <c r="F4" s="92"/>
      <c r="H4" s="83"/>
    </row>
    <row r="5" spans="1:6" ht="16.5" customHeight="1">
      <c r="A5" s="84">
        <v>43862</v>
      </c>
      <c r="B5" s="112" t="s">
        <v>81</v>
      </c>
      <c r="C5" s="85">
        <v>385</v>
      </c>
      <c r="D5" s="86">
        <v>130</v>
      </c>
      <c r="E5" s="86"/>
      <c r="F5" s="93">
        <f>F4-D5+E5</f>
        <v>-130</v>
      </c>
    </row>
    <row r="6" spans="1:6" ht="16.5" customHeight="1">
      <c r="A6" s="84">
        <v>43862</v>
      </c>
      <c r="B6" s="84" t="s">
        <v>82</v>
      </c>
      <c r="C6" s="85"/>
      <c r="D6" s="86">
        <v>328.5</v>
      </c>
      <c r="E6" s="86"/>
      <c r="F6" s="93">
        <f aca="true" t="shared" si="0" ref="F6:F25">F5-D6+E6</f>
        <v>-458.5</v>
      </c>
    </row>
    <row r="7" spans="1:6" ht="16.5" customHeight="1">
      <c r="A7" s="84">
        <v>43865</v>
      </c>
      <c r="B7" s="85" t="s">
        <v>83</v>
      </c>
      <c r="C7" s="85"/>
      <c r="D7" s="86"/>
      <c r="E7" s="86">
        <v>120</v>
      </c>
      <c r="F7" s="93">
        <f t="shared" si="0"/>
        <v>-338.5</v>
      </c>
    </row>
    <row r="8" spans="1:6" ht="16.5" customHeight="1">
      <c r="A8" s="84">
        <v>43986</v>
      </c>
      <c r="B8" s="85" t="s">
        <v>101</v>
      </c>
      <c r="C8" s="85">
        <v>387</v>
      </c>
      <c r="D8" s="86">
        <v>190</v>
      </c>
      <c r="E8" s="86"/>
      <c r="F8" s="93">
        <f t="shared" si="0"/>
        <v>-528.5</v>
      </c>
    </row>
    <row r="9" spans="1:6" ht="16.5" customHeight="1">
      <c r="A9" s="84">
        <v>43997</v>
      </c>
      <c r="B9" s="84" t="s">
        <v>108</v>
      </c>
      <c r="C9" s="85"/>
      <c r="D9" s="86"/>
      <c r="E9" s="86">
        <v>30</v>
      </c>
      <c r="F9" s="93">
        <f t="shared" si="0"/>
        <v>-498.5</v>
      </c>
    </row>
    <row r="10" spans="1:6" ht="16.5" customHeight="1">
      <c r="A10" s="84">
        <v>44014</v>
      </c>
      <c r="B10" s="84" t="s">
        <v>109</v>
      </c>
      <c r="C10" s="85"/>
      <c r="D10" s="87"/>
      <c r="E10" s="86">
        <v>12</v>
      </c>
      <c r="F10" s="93">
        <f t="shared" si="0"/>
        <v>-486.5</v>
      </c>
    </row>
    <row r="11" spans="1:6" ht="16.5" customHeight="1">
      <c r="A11" s="84">
        <v>44014</v>
      </c>
      <c r="B11" s="84" t="s">
        <v>110</v>
      </c>
      <c r="C11" s="85"/>
      <c r="D11" s="87"/>
      <c r="E11" s="86">
        <v>12</v>
      </c>
      <c r="F11" s="93">
        <f t="shared" si="0"/>
        <v>-474.5</v>
      </c>
    </row>
    <row r="12" spans="1:6" ht="16.5" customHeight="1">
      <c r="A12" s="84">
        <v>44009</v>
      </c>
      <c r="B12" s="84" t="s">
        <v>113</v>
      </c>
      <c r="C12" s="85"/>
      <c r="D12" s="87"/>
      <c r="E12" s="86">
        <v>150</v>
      </c>
      <c r="F12" s="93">
        <f t="shared" si="0"/>
        <v>-324.5</v>
      </c>
    </row>
    <row r="13" spans="1:6" ht="16.5" customHeight="1">
      <c r="A13" s="84">
        <v>44009</v>
      </c>
      <c r="B13" s="84" t="s">
        <v>114</v>
      </c>
      <c r="C13" s="85"/>
      <c r="D13" s="87"/>
      <c r="E13" s="86">
        <v>60</v>
      </c>
      <c r="F13" s="93">
        <f t="shared" si="0"/>
        <v>-264.5</v>
      </c>
    </row>
    <row r="14" spans="1:6" ht="16.5" customHeight="1">
      <c r="A14" s="84">
        <v>44013</v>
      </c>
      <c r="B14" s="84" t="s">
        <v>107</v>
      </c>
      <c r="C14" s="85"/>
      <c r="D14" s="87"/>
      <c r="E14" s="86">
        <v>15</v>
      </c>
      <c r="F14" s="93">
        <f t="shared" si="0"/>
        <v>-249.5</v>
      </c>
    </row>
    <row r="15" spans="1:6" ht="16.5" customHeight="1">
      <c r="A15" s="84">
        <v>44026</v>
      </c>
      <c r="B15" s="84" t="s">
        <v>115</v>
      </c>
      <c r="C15" s="85"/>
      <c r="D15" s="87"/>
      <c r="E15" s="86">
        <v>90</v>
      </c>
      <c r="F15" s="93">
        <f t="shared" si="0"/>
        <v>-159.5</v>
      </c>
    </row>
    <row r="16" spans="1:6" ht="16.5" customHeight="1">
      <c r="A16" s="84">
        <v>44038</v>
      </c>
      <c r="B16" s="84" t="s">
        <v>116</v>
      </c>
      <c r="C16" s="85"/>
      <c r="D16" s="87"/>
      <c r="E16" s="86">
        <v>90</v>
      </c>
      <c r="F16" s="93">
        <f t="shared" si="0"/>
        <v>-69.5</v>
      </c>
    </row>
    <row r="17" spans="1:6" ht="16.5" customHeight="1">
      <c r="A17" s="84">
        <v>44044</v>
      </c>
      <c r="B17" s="84" t="s">
        <v>117</v>
      </c>
      <c r="C17" s="85"/>
      <c r="D17" s="87"/>
      <c r="E17" s="86">
        <v>120</v>
      </c>
      <c r="F17" s="93">
        <f t="shared" si="0"/>
        <v>50.5</v>
      </c>
    </row>
    <row r="18" spans="1:6" ht="16.5" customHeight="1">
      <c r="A18" s="84">
        <v>44066</v>
      </c>
      <c r="B18" s="84" t="s">
        <v>119</v>
      </c>
      <c r="C18" s="85"/>
      <c r="D18" s="87"/>
      <c r="E18" s="86">
        <v>120</v>
      </c>
      <c r="F18" s="93">
        <f t="shared" si="0"/>
        <v>170.5</v>
      </c>
    </row>
    <row r="19" spans="1:6" ht="16.5" customHeight="1">
      <c r="A19" s="84">
        <v>44069</v>
      </c>
      <c r="B19" s="84" t="s">
        <v>120</v>
      </c>
      <c r="C19" s="85"/>
      <c r="D19" s="87">
        <v>120</v>
      </c>
      <c r="E19" s="86"/>
      <c r="F19" s="93">
        <f t="shared" si="0"/>
        <v>50.5</v>
      </c>
    </row>
    <row r="20" spans="1:6" ht="16.5" customHeight="1">
      <c r="A20" s="84">
        <v>44069</v>
      </c>
      <c r="B20" s="84" t="s">
        <v>121</v>
      </c>
      <c r="C20" s="85"/>
      <c r="D20" s="87">
        <v>294.32</v>
      </c>
      <c r="E20" s="86"/>
      <c r="F20" s="93">
        <f>F19-D20+E20</f>
        <v>-243.82</v>
      </c>
    </row>
    <row r="21" spans="1:6" ht="16.5" customHeight="1">
      <c r="A21" s="84">
        <v>44074</v>
      </c>
      <c r="B21" s="111" t="s">
        <v>122</v>
      </c>
      <c r="C21" s="85"/>
      <c r="D21" s="87"/>
      <c r="E21" s="86">
        <v>210</v>
      </c>
      <c r="F21" s="93">
        <f>F20-D21+E21</f>
        <v>-33.81999999999999</v>
      </c>
    </row>
    <row r="22" spans="1:6" ht="16.5" customHeight="1">
      <c r="A22" s="84">
        <v>44074</v>
      </c>
      <c r="B22" s="114" t="s">
        <v>123</v>
      </c>
      <c r="C22" s="85"/>
      <c r="D22" s="87"/>
      <c r="E22" s="86">
        <v>210</v>
      </c>
      <c r="F22" s="93">
        <f>F21-D22+E22</f>
        <v>176.18</v>
      </c>
    </row>
    <row r="23" spans="1:6" ht="16.5" customHeight="1">
      <c r="A23" s="84">
        <v>44080</v>
      </c>
      <c r="B23" s="114" t="s">
        <v>124</v>
      </c>
      <c r="C23" s="85"/>
      <c r="D23" s="87"/>
      <c r="E23" s="86">
        <v>120</v>
      </c>
      <c r="F23" s="93">
        <f>F22-D23+E23</f>
        <v>296.18</v>
      </c>
    </row>
    <row r="24" spans="1:6" ht="16.5" customHeight="1">
      <c r="A24" s="84">
        <v>44080</v>
      </c>
      <c r="B24" s="114" t="s">
        <v>125</v>
      </c>
      <c r="C24" s="89"/>
      <c r="D24" s="86"/>
      <c r="E24" s="86">
        <v>210</v>
      </c>
      <c r="F24" s="93">
        <f>F23-D24+E24</f>
        <v>506.18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506.18</v>
      </c>
    </row>
    <row r="26" spans="1:6" ht="16.5" customHeight="1">
      <c r="A26" s="88"/>
      <c r="B26" s="88"/>
      <c r="C26" s="89"/>
      <c r="D26" s="86"/>
      <c r="E26" s="86"/>
      <c r="F26" s="93">
        <f>F25-D26+E26</f>
        <v>506.18</v>
      </c>
    </row>
    <row r="27" spans="1:6" ht="16.5" customHeight="1">
      <c r="A27" s="88"/>
      <c r="B27" s="88"/>
      <c r="C27" s="89"/>
      <c r="D27" s="86"/>
      <c r="E27" s="86"/>
      <c r="F27" s="93">
        <f>F26-D27+E27</f>
        <v>506.18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506.18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506.18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506.18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506.18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506.18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506.18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506.18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506.18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506.18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506.18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506.18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506.18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506.18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506.18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506.18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506.18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506.18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506.18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506.18</v>
      </c>
    </row>
    <row r="47" spans="1:6" ht="16.5" customHeight="1">
      <c r="A47" s="205" t="s">
        <v>53</v>
      </c>
      <c r="B47" s="206"/>
      <c r="C47" s="207"/>
      <c r="D47" s="94">
        <f>SUM(D5:D46)</f>
        <v>1062.82</v>
      </c>
      <c r="E47" s="94">
        <f>SUM(E5:E46)</f>
        <v>1569</v>
      </c>
      <c r="F47" s="93"/>
    </row>
    <row r="48" spans="1:6" ht="16.5" customHeight="1">
      <c r="A48" s="211" t="s">
        <v>52</v>
      </c>
      <c r="B48" s="212"/>
      <c r="C48" s="213"/>
      <c r="D48" s="208">
        <f>SUM(E47-D47)</f>
        <v>506.18000000000006</v>
      </c>
      <c r="E48" s="209"/>
      <c r="F48" s="210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50" zoomScaleSheetLayoutView="150" zoomScalePageLayoutView="0" workbookViewId="0" topLeftCell="A14">
      <selection activeCell="D11" sqref="D11:D12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6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2"/>
      <c r="B4" s="203"/>
      <c r="C4" s="203"/>
      <c r="D4" s="203"/>
      <c r="E4" s="204"/>
      <c r="F4" s="92"/>
      <c r="H4" s="83"/>
    </row>
    <row r="5" spans="1:6" ht="16.5" customHeight="1">
      <c r="A5" s="84">
        <v>43836</v>
      </c>
      <c r="B5" s="111" t="s">
        <v>66</v>
      </c>
      <c r="C5" s="85"/>
      <c r="D5" s="86">
        <v>322.35</v>
      </c>
      <c r="E5" s="86"/>
      <c r="F5" s="93">
        <f>F4-D5+E5</f>
        <v>-322.35</v>
      </c>
    </row>
    <row r="6" spans="1:6" ht="16.5" customHeight="1">
      <c r="A6" s="84">
        <v>43855</v>
      </c>
      <c r="B6" s="84" t="s">
        <v>67</v>
      </c>
      <c r="C6" s="85"/>
      <c r="D6" s="86">
        <v>35</v>
      </c>
      <c r="E6" s="86"/>
      <c r="F6" s="93">
        <f aca="true" t="shared" si="0" ref="F6:F25">F5-D6+E6</f>
        <v>-357.35</v>
      </c>
    </row>
    <row r="7" spans="1:6" ht="16.5" customHeight="1">
      <c r="A7" s="84">
        <v>43855</v>
      </c>
      <c r="B7" s="84" t="s">
        <v>68</v>
      </c>
      <c r="C7" s="85"/>
      <c r="D7" s="86">
        <v>42</v>
      </c>
      <c r="E7" s="86"/>
      <c r="F7" s="93">
        <f t="shared" si="0"/>
        <v>-399.35</v>
      </c>
    </row>
    <row r="8" spans="1:6" ht="16.5" customHeight="1">
      <c r="A8" s="84">
        <v>43860</v>
      </c>
      <c r="B8" s="84" t="s">
        <v>72</v>
      </c>
      <c r="C8" s="85"/>
      <c r="D8" s="86">
        <v>103.81</v>
      </c>
      <c r="E8" s="86"/>
      <c r="F8" s="93">
        <f t="shared" si="0"/>
        <v>-503.16</v>
      </c>
    </row>
    <row r="9" spans="1:6" ht="16.5" customHeight="1">
      <c r="A9" s="84">
        <v>43864</v>
      </c>
      <c r="B9" s="85" t="s">
        <v>79</v>
      </c>
      <c r="C9" s="85"/>
      <c r="D9" s="86">
        <v>356.85</v>
      </c>
      <c r="E9" s="86"/>
      <c r="F9" s="93">
        <f t="shared" si="0"/>
        <v>-860.01</v>
      </c>
    </row>
    <row r="10" spans="1:6" ht="16.5" customHeight="1">
      <c r="A10" s="84">
        <v>43864</v>
      </c>
      <c r="B10" s="85" t="s">
        <v>80</v>
      </c>
      <c r="C10" s="85"/>
      <c r="D10" s="87">
        <v>320</v>
      </c>
      <c r="E10" s="86"/>
      <c r="F10" s="93">
        <f t="shared" si="0"/>
        <v>-1180.01</v>
      </c>
    </row>
    <row r="11" spans="1:6" ht="16.5" customHeight="1">
      <c r="A11" s="84">
        <v>43871</v>
      </c>
      <c r="B11" s="85" t="s">
        <v>84</v>
      </c>
      <c r="C11" s="85"/>
      <c r="D11" s="87">
        <v>115.15</v>
      </c>
      <c r="E11" s="86"/>
      <c r="F11" s="93">
        <f>F10-D11+E11</f>
        <v>-1295.16</v>
      </c>
    </row>
    <row r="12" spans="1:6" ht="16.5" customHeight="1">
      <c r="A12" s="84">
        <v>43871</v>
      </c>
      <c r="B12" s="85" t="s">
        <v>85</v>
      </c>
      <c r="C12" s="85"/>
      <c r="D12" s="87">
        <v>45</v>
      </c>
      <c r="E12" s="86"/>
      <c r="F12" s="93">
        <f>F11-D12+E12</f>
        <v>-1340.16</v>
      </c>
    </row>
    <row r="13" spans="1:6" ht="16.5" customHeight="1">
      <c r="A13" s="84">
        <v>43874</v>
      </c>
      <c r="B13" s="85" t="s">
        <v>88</v>
      </c>
      <c r="C13" s="85"/>
      <c r="D13" s="87"/>
      <c r="E13" s="86">
        <v>399.35</v>
      </c>
      <c r="F13" s="93">
        <f t="shared" si="0"/>
        <v>-940.8100000000001</v>
      </c>
    </row>
    <row r="14" spans="1:6" ht="16.5" customHeight="1">
      <c r="A14" s="84">
        <v>43893</v>
      </c>
      <c r="B14" s="84" t="s">
        <v>91</v>
      </c>
      <c r="C14" s="85"/>
      <c r="D14" s="87">
        <v>222.81</v>
      </c>
      <c r="E14" s="86"/>
      <c r="F14" s="93">
        <f t="shared" si="0"/>
        <v>-1163.6200000000001</v>
      </c>
    </row>
    <row r="15" spans="1:6" ht="16.5" customHeight="1">
      <c r="A15" s="84">
        <v>43903</v>
      </c>
      <c r="B15" s="85" t="s">
        <v>95</v>
      </c>
      <c r="C15" s="85"/>
      <c r="D15" s="87"/>
      <c r="E15" s="86">
        <v>320</v>
      </c>
      <c r="F15" s="93">
        <f t="shared" si="0"/>
        <v>-843.6200000000001</v>
      </c>
    </row>
    <row r="16" spans="1:6" ht="16.5" customHeight="1">
      <c r="A16" s="84">
        <v>43904</v>
      </c>
      <c r="B16" s="84" t="s">
        <v>92</v>
      </c>
      <c r="C16" s="85"/>
      <c r="D16" s="87">
        <v>132.72</v>
      </c>
      <c r="E16" s="86"/>
      <c r="F16" s="93">
        <f t="shared" si="0"/>
        <v>-976.3400000000001</v>
      </c>
    </row>
    <row r="17" spans="1:6" ht="16.5" customHeight="1">
      <c r="A17" s="84">
        <v>43906</v>
      </c>
      <c r="B17" s="85" t="s">
        <v>93</v>
      </c>
      <c r="C17" s="85"/>
      <c r="D17" s="87"/>
      <c r="E17" s="86">
        <v>115.15</v>
      </c>
      <c r="F17" s="93">
        <f t="shared" si="0"/>
        <v>-861.1900000000002</v>
      </c>
    </row>
    <row r="18" spans="1:6" ht="16.5" customHeight="1">
      <c r="A18" s="84">
        <v>43909</v>
      </c>
      <c r="B18" s="85" t="s">
        <v>94</v>
      </c>
      <c r="C18" s="85"/>
      <c r="D18" s="87"/>
      <c r="E18" s="86">
        <v>356.85</v>
      </c>
      <c r="F18" s="93">
        <f t="shared" si="0"/>
        <v>-504.34000000000015</v>
      </c>
    </row>
    <row r="19" spans="1:6" ht="16.5" customHeight="1">
      <c r="A19" s="84">
        <v>43942</v>
      </c>
      <c r="B19" s="84" t="s">
        <v>96</v>
      </c>
      <c r="C19" s="85"/>
      <c r="D19" s="87"/>
      <c r="E19" s="86">
        <v>45</v>
      </c>
      <c r="F19" s="93">
        <f t="shared" si="0"/>
        <v>-459.34000000000015</v>
      </c>
    </row>
    <row r="20" spans="1:6" ht="16.5" customHeight="1">
      <c r="A20" s="84">
        <v>43976</v>
      </c>
      <c r="B20" s="85" t="s">
        <v>98</v>
      </c>
      <c r="C20" s="85"/>
      <c r="D20" s="87"/>
      <c r="E20" s="86">
        <v>152.81</v>
      </c>
      <c r="F20" s="93">
        <f t="shared" si="0"/>
        <v>-306.53000000000014</v>
      </c>
    </row>
    <row r="21" spans="1:6" ht="16.5" customHeight="1">
      <c r="A21" s="84">
        <v>43977</v>
      </c>
      <c r="B21" s="85" t="s">
        <v>99</v>
      </c>
      <c r="C21" s="85"/>
      <c r="D21" s="87"/>
      <c r="E21" s="86">
        <v>63</v>
      </c>
      <c r="F21" s="93">
        <f t="shared" si="0"/>
        <v>-243.53000000000014</v>
      </c>
    </row>
    <row r="22" spans="1:6" ht="16.5" customHeight="1">
      <c r="A22" s="84">
        <v>44053</v>
      </c>
      <c r="B22" s="84" t="s">
        <v>72</v>
      </c>
      <c r="C22" s="85"/>
      <c r="D22" s="87">
        <v>253.91</v>
      </c>
      <c r="E22" s="86"/>
      <c r="F22" s="93">
        <f t="shared" si="0"/>
        <v>-497.44000000000017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-497.44000000000017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-497.44000000000017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-497.44000000000017</v>
      </c>
    </row>
    <row r="26" spans="1:6" ht="16.5" customHeight="1">
      <c r="A26" s="88"/>
      <c r="B26" s="88"/>
      <c r="C26" s="89"/>
      <c r="D26" s="86"/>
      <c r="E26" s="86"/>
      <c r="F26" s="93">
        <f>F25-D26+E26</f>
        <v>-497.44000000000017</v>
      </c>
    </row>
    <row r="27" spans="1:6" ht="16.5" customHeight="1">
      <c r="A27" s="88"/>
      <c r="B27" s="88"/>
      <c r="C27" s="89"/>
      <c r="D27" s="86"/>
      <c r="E27" s="86"/>
      <c r="F27" s="93">
        <f>F26-D27+E27</f>
        <v>-497.44000000000017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-497.44000000000017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-497.44000000000017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-497.44000000000017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-497.44000000000017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-497.44000000000017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-497.44000000000017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-497.44000000000017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-497.44000000000017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-497.44000000000017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-497.44000000000017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-497.44000000000017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-497.44000000000017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-497.44000000000017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-497.44000000000017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-497.44000000000017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-497.44000000000017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-497.44000000000017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-497.44000000000017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-497.44000000000017</v>
      </c>
    </row>
    <row r="47" spans="1:6" ht="16.5" customHeight="1">
      <c r="A47" s="205" t="s">
        <v>53</v>
      </c>
      <c r="B47" s="206"/>
      <c r="C47" s="207"/>
      <c r="D47" s="94">
        <f>SUM(D5:D46)</f>
        <v>1949.6000000000001</v>
      </c>
      <c r="E47" s="94">
        <f>SUM(E5:E46)</f>
        <v>1452.1599999999999</v>
      </c>
      <c r="F47" s="93"/>
    </row>
    <row r="48" spans="1:6" ht="16.5" customHeight="1">
      <c r="A48" s="211" t="s">
        <v>54</v>
      </c>
      <c r="B48" s="212"/>
      <c r="C48" s="213"/>
      <c r="D48" s="208">
        <f>SUM(E47-D47)</f>
        <v>-497.4400000000003</v>
      </c>
      <c r="E48" s="209"/>
      <c r="F48" s="210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55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2"/>
      <c r="B4" s="203"/>
      <c r="C4" s="203"/>
      <c r="D4" s="203"/>
      <c r="E4" s="204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5" t="s">
        <v>53</v>
      </c>
      <c r="B47" s="206"/>
      <c r="C47" s="207"/>
      <c r="D47" s="94">
        <f>SUM(D5:D46)</f>
        <v>0</v>
      </c>
      <c r="E47" s="94">
        <f>SUM(E5:E46)</f>
        <v>0</v>
      </c>
      <c r="F47" s="93"/>
    </row>
    <row r="48" spans="1:6" ht="16.5" customHeight="1">
      <c r="A48" s="211" t="s">
        <v>56</v>
      </c>
      <c r="B48" s="212"/>
      <c r="C48" s="213"/>
      <c r="D48" s="208">
        <f>SUM(E47-D47)</f>
        <v>0</v>
      </c>
      <c r="E48" s="209"/>
      <c r="F48" s="210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30" zoomScaleSheetLayoutView="130" zoomScalePageLayoutView="0" workbookViewId="0" topLeftCell="A36">
      <selection activeCell="B6" sqref="B6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57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4" t="s">
        <v>64</v>
      </c>
      <c r="B4" s="215"/>
      <c r="C4" s="215"/>
      <c r="D4" s="215"/>
      <c r="E4" s="216"/>
      <c r="F4" s="95">
        <f>SUM('COMPTE CHEQUES'!E5)</f>
        <v>491.23</v>
      </c>
      <c r="H4" s="83"/>
    </row>
    <row r="5" spans="1:6" ht="16.5" customHeight="1">
      <c r="A5" s="84">
        <v>43851</v>
      </c>
      <c r="B5" s="84" t="s">
        <v>70</v>
      </c>
      <c r="C5" s="85"/>
      <c r="D5" s="86"/>
      <c r="E5" s="86">
        <v>2000</v>
      </c>
      <c r="F5" s="93">
        <f>F4-D5+E5</f>
        <v>2491.23</v>
      </c>
    </row>
    <row r="6" spans="1:6" ht="16.5" customHeight="1">
      <c r="A6" s="84">
        <v>43885</v>
      </c>
      <c r="B6" s="84" t="s">
        <v>89</v>
      </c>
      <c r="C6" s="85"/>
      <c r="D6" s="86"/>
      <c r="E6" s="86">
        <v>500</v>
      </c>
      <c r="F6" s="93">
        <f aca="true" t="shared" si="0" ref="F6:F25">F5-D6+E6</f>
        <v>2991.23</v>
      </c>
    </row>
    <row r="7" spans="1:6" ht="16.5" customHeight="1">
      <c r="A7" s="84">
        <v>43886</v>
      </c>
      <c r="B7" s="84" t="s">
        <v>90</v>
      </c>
      <c r="C7" s="85"/>
      <c r="D7" s="86"/>
      <c r="E7" s="86">
        <v>500</v>
      </c>
      <c r="F7" s="93">
        <f t="shared" si="0"/>
        <v>3491.23</v>
      </c>
    </row>
    <row r="8" spans="1:6" ht="16.5" customHeight="1">
      <c r="A8" s="84"/>
      <c r="B8" s="84"/>
      <c r="C8" s="85"/>
      <c r="D8" s="86"/>
      <c r="E8" s="86"/>
      <c r="F8" s="93">
        <f t="shared" si="0"/>
        <v>3491.23</v>
      </c>
    </row>
    <row r="9" spans="1:6" ht="16.5" customHeight="1">
      <c r="A9" s="84"/>
      <c r="B9" s="84"/>
      <c r="C9" s="85"/>
      <c r="D9" s="86"/>
      <c r="E9" s="86"/>
      <c r="F9" s="93">
        <f t="shared" si="0"/>
        <v>3491.23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3491.23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3491.23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3491.23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3491.23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3491.23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3491.23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3491.23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3491.23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3491.23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3491.23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3491.23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3491.23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3491.23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3491.23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3491.23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3491.23</v>
      </c>
    </row>
    <row r="26" spans="1:6" ht="16.5" customHeight="1">
      <c r="A26" s="88"/>
      <c r="B26" s="88"/>
      <c r="C26" s="89"/>
      <c r="D26" s="86"/>
      <c r="E26" s="86"/>
      <c r="F26" s="93">
        <f>F25-D26+E26</f>
        <v>3491.23</v>
      </c>
    </row>
    <row r="27" spans="1:6" ht="16.5" customHeight="1">
      <c r="A27" s="88"/>
      <c r="B27" s="88"/>
      <c r="C27" s="89"/>
      <c r="D27" s="86"/>
      <c r="E27" s="86"/>
      <c r="F27" s="93">
        <f>F26-D27+E27</f>
        <v>3491.23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3491.23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3491.23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3491.23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3491.23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3491.23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3491.23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3491.23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3491.23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3491.23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3491.23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3491.23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3491.23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3491.23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3491.23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3491.23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3491.23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3491.23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3491.23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3491.23</v>
      </c>
    </row>
    <row r="47" spans="1:6" ht="16.5" customHeight="1">
      <c r="A47" s="205" t="s">
        <v>53</v>
      </c>
      <c r="B47" s="206"/>
      <c r="C47" s="207"/>
      <c r="D47" s="94">
        <f>SUM(D5:D46)</f>
        <v>0</v>
      </c>
      <c r="E47" s="94">
        <f>SUM(E5:E46)</f>
        <v>3000</v>
      </c>
      <c r="F47" s="93"/>
    </row>
    <row r="48" spans="1:6" ht="16.5" customHeight="1">
      <c r="A48" s="211" t="s">
        <v>58</v>
      </c>
      <c r="B48" s="212"/>
      <c r="C48" s="213"/>
      <c r="D48" s="208">
        <f>SUM(E47-D47)</f>
        <v>3000</v>
      </c>
      <c r="E48" s="209"/>
      <c r="F48" s="210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40" zoomScaleSheetLayoutView="140" zoomScalePageLayoutView="0" workbookViewId="0" topLeftCell="A26">
      <selection activeCell="D14" sqref="D14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60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4"/>
      <c r="B4" s="215"/>
      <c r="C4" s="215"/>
      <c r="D4" s="215"/>
      <c r="E4" s="216"/>
      <c r="F4" s="95"/>
      <c r="H4" s="83"/>
    </row>
    <row r="5" spans="1:6" ht="16.5" customHeight="1">
      <c r="A5" s="84">
        <v>43863</v>
      </c>
      <c r="B5" s="84" t="s">
        <v>74</v>
      </c>
      <c r="C5" s="85"/>
      <c r="D5" s="86">
        <v>396</v>
      </c>
      <c r="E5" s="86"/>
      <c r="F5" s="93">
        <f>F4-D5+E5</f>
        <v>-396</v>
      </c>
    </row>
    <row r="6" spans="1:6" ht="16.5" customHeight="1">
      <c r="A6" s="84">
        <v>43865</v>
      </c>
      <c r="B6" s="85" t="s">
        <v>78</v>
      </c>
      <c r="C6" s="85"/>
      <c r="D6" s="86">
        <v>112.76</v>
      </c>
      <c r="E6" s="86"/>
      <c r="F6" s="93">
        <f aca="true" t="shared" si="0" ref="F6:F25">F5-D6+E6</f>
        <v>-508.76</v>
      </c>
    </row>
    <row r="7" spans="1:6" ht="16.5" customHeight="1">
      <c r="A7" s="84">
        <v>43950</v>
      </c>
      <c r="B7" s="84" t="s">
        <v>97</v>
      </c>
      <c r="C7" s="85"/>
      <c r="D7" s="86">
        <v>52</v>
      </c>
      <c r="E7" s="86"/>
      <c r="F7" s="93">
        <f t="shared" si="0"/>
        <v>-560.76</v>
      </c>
    </row>
    <row r="8" spans="1:6" ht="16.5" customHeight="1">
      <c r="A8" s="84">
        <v>44007</v>
      </c>
      <c r="B8" s="84" t="s">
        <v>102</v>
      </c>
      <c r="C8" s="85">
        <v>388</v>
      </c>
      <c r="D8" s="86">
        <v>270</v>
      </c>
      <c r="E8" s="86"/>
      <c r="F8" s="93">
        <f t="shared" si="0"/>
        <v>-830.76</v>
      </c>
    </row>
    <row r="9" spans="1:6" ht="16.5" customHeight="1">
      <c r="A9" s="84">
        <v>44018</v>
      </c>
      <c r="B9" s="84" t="s">
        <v>111</v>
      </c>
      <c r="C9" s="85"/>
      <c r="D9" s="86">
        <v>28</v>
      </c>
      <c r="E9" s="86"/>
      <c r="F9" s="93">
        <f t="shared" si="0"/>
        <v>-858.76</v>
      </c>
    </row>
    <row r="10" spans="1:6" ht="16.5" customHeight="1">
      <c r="A10" s="84">
        <v>44026</v>
      </c>
      <c r="B10" s="85" t="s">
        <v>112</v>
      </c>
      <c r="C10" s="85"/>
      <c r="D10" s="87">
        <v>48</v>
      </c>
      <c r="E10" s="86"/>
      <c r="F10" s="93">
        <f t="shared" si="0"/>
        <v>-906.76</v>
      </c>
    </row>
    <row r="11" spans="1:6" ht="16.5" customHeight="1">
      <c r="A11" s="84">
        <v>44062</v>
      </c>
      <c r="B11" s="85" t="s">
        <v>118</v>
      </c>
      <c r="C11" s="85"/>
      <c r="D11" s="87">
        <v>144</v>
      </c>
      <c r="E11" s="86"/>
      <c r="F11" s="93">
        <f t="shared" si="0"/>
        <v>-1050.76</v>
      </c>
    </row>
    <row r="12" spans="1:6" ht="16.5" customHeight="1">
      <c r="A12" s="84">
        <v>44082</v>
      </c>
      <c r="B12" s="85" t="s">
        <v>136</v>
      </c>
      <c r="C12" s="85"/>
      <c r="D12" s="87">
        <v>192</v>
      </c>
      <c r="E12" s="86"/>
      <c r="F12" s="93">
        <f t="shared" si="0"/>
        <v>-1242.76</v>
      </c>
    </row>
    <row r="13" spans="1:6" ht="16.5" customHeight="1">
      <c r="A13" s="84">
        <v>44082</v>
      </c>
      <c r="B13" s="89" t="s">
        <v>137</v>
      </c>
      <c r="C13" s="85"/>
      <c r="D13" s="87">
        <v>145</v>
      </c>
      <c r="E13" s="86"/>
      <c r="F13" s="93">
        <f t="shared" si="0"/>
        <v>-1387.76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-1387.76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-1387.76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-1387.76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-1387.76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-1387.76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-1387.76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-1387.76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-1387.76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-1387.76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-1387.76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-1387.76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-1387.76</v>
      </c>
    </row>
    <row r="26" spans="1:6" ht="16.5" customHeight="1">
      <c r="A26" s="88"/>
      <c r="B26" s="88"/>
      <c r="C26" s="89"/>
      <c r="D26" s="86"/>
      <c r="E26" s="86"/>
      <c r="F26" s="93">
        <f>F25-D26+E26</f>
        <v>-1387.76</v>
      </c>
    </row>
    <row r="27" spans="1:6" ht="16.5" customHeight="1">
      <c r="A27" s="88"/>
      <c r="B27" s="88"/>
      <c r="C27" s="89"/>
      <c r="D27" s="86"/>
      <c r="E27" s="86"/>
      <c r="F27" s="93">
        <f>F26-D27+E27</f>
        <v>-1387.76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-1387.76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-1387.76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-1387.76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-1387.76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-1387.76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-1387.76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-1387.76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-1387.76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-1387.76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-1387.76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-1387.76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-1387.76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-1387.76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-1387.76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-1387.76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-1387.76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-1387.76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-1387.76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-1387.76</v>
      </c>
    </row>
    <row r="47" spans="1:6" ht="16.5" customHeight="1">
      <c r="A47" s="205" t="s">
        <v>53</v>
      </c>
      <c r="B47" s="206"/>
      <c r="C47" s="207"/>
      <c r="D47" s="94">
        <f>SUM(D5:D46)</f>
        <v>1387.76</v>
      </c>
      <c r="E47" s="94">
        <f>SUM(E5:E46)</f>
        <v>0</v>
      </c>
      <c r="F47" s="93"/>
    </row>
    <row r="48" spans="1:6" ht="16.5" customHeight="1">
      <c r="A48" s="211" t="s">
        <v>59</v>
      </c>
      <c r="B48" s="212"/>
      <c r="C48" s="213"/>
      <c r="D48" s="208">
        <f>SUM(E47-D47)</f>
        <v>-1387.76</v>
      </c>
      <c r="E48" s="209"/>
      <c r="F48" s="210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47" sqref="G47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200" t="s">
        <v>49</v>
      </c>
      <c r="B1" s="200"/>
      <c r="C1" s="201"/>
      <c r="D1" s="201"/>
      <c r="E1" s="201"/>
      <c r="F1" s="201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4"/>
      <c r="B4" s="215"/>
      <c r="C4" s="215"/>
      <c r="D4" s="215"/>
      <c r="E4" s="216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5" t="s">
        <v>53</v>
      </c>
      <c r="B47" s="206"/>
      <c r="C47" s="207"/>
      <c r="D47" s="94">
        <f>SUM(D5:D46)</f>
        <v>0</v>
      </c>
      <c r="E47" s="94">
        <f>SUM(E5:E46)</f>
        <v>0</v>
      </c>
      <c r="F47" s="93"/>
    </row>
    <row r="48" spans="1:6" ht="16.5" customHeight="1">
      <c r="A48" s="211" t="s">
        <v>61</v>
      </c>
      <c r="B48" s="212"/>
      <c r="C48" s="213"/>
      <c r="D48" s="208">
        <f>SUM(E47-D47)</f>
        <v>0</v>
      </c>
      <c r="E48" s="209"/>
      <c r="F48" s="210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="130" zoomScaleSheetLayoutView="130" zoomScalePageLayoutView="0" workbookViewId="0" topLeftCell="A1">
      <selection activeCell="B55" sqref="B55"/>
    </sheetView>
  </sheetViews>
  <sheetFormatPr defaultColWidth="10.8515625" defaultRowHeight="12.75"/>
  <cols>
    <col min="1" max="1" width="13.42187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7" t="s">
        <v>69</v>
      </c>
      <c r="B2" s="217"/>
      <c r="C2" s="217"/>
      <c r="D2" s="217"/>
      <c r="E2" s="217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">
      <c r="A5" s="218" t="s">
        <v>63</v>
      </c>
      <c r="B5" s="219"/>
      <c r="C5" s="219"/>
      <c r="D5" s="220"/>
      <c r="E5" s="101">
        <v>491.23</v>
      </c>
    </row>
    <row r="6" spans="1:5" ht="12">
      <c r="A6" s="84">
        <v>43836</v>
      </c>
      <c r="B6" s="111" t="s">
        <v>66</v>
      </c>
      <c r="C6" s="85">
        <v>322.35</v>
      </c>
      <c r="D6" s="86"/>
      <c r="E6" s="108">
        <f>E5+D6-C6</f>
        <v>168.88</v>
      </c>
    </row>
    <row r="7" spans="1:5" ht="12">
      <c r="A7" s="84">
        <v>43851</v>
      </c>
      <c r="B7" s="84" t="s">
        <v>71</v>
      </c>
      <c r="C7" s="85"/>
      <c r="D7" s="86">
        <v>2000</v>
      </c>
      <c r="E7" s="108">
        <f aca="true" t="shared" si="0" ref="E7:E72">E6+D7-C7</f>
        <v>2168.88</v>
      </c>
    </row>
    <row r="8" spans="1:5" ht="12">
      <c r="A8" s="84">
        <v>43855</v>
      </c>
      <c r="B8" s="84" t="s">
        <v>67</v>
      </c>
      <c r="C8" s="85">
        <v>35</v>
      </c>
      <c r="D8" s="86"/>
      <c r="E8" s="108">
        <f t="shared" si="0"/>
        <v>2133.88</v>
      </c>
    </row>
    <row r="9" spans="1:5" ht="12">
      <c r="A9" s="84">
        <v>43855</v>
      </c>
      <c r="B9" s="84" t="s">
        <v>68</v>
      </c>
      <c r="C9" s="85">
        <v>42</v>
      </c>
      <c r="D9" s="86"/>
      <c r="E9" s="108">
        <f t="shared" si="0"/>
        <v>2091.88</v>
      </c>
    </row>
    <row r="10" spans="1:5" ht="12">
      <c r="A10" s="84">
        <v>43860</v>
      </c>
      <c r="B10" s="84" t="s">
        <v>72</v>
      </c>
      <c r="C10" s="86">
        <v>103.81</v>
      </c>
      <c r="D10" s="86"/>
      <c r="E10" s="108">
        <f t="shared" si="0"/>
        <v>1988.0700000000002</v>
      </c>
    </row>
    <row r="11" spans="1:5" ht="12">
      <c r="A11" s="84">
        <v>43862</v>
      </c>
      <c r="B11" s="84" t="s">
        <v>73</v>
      </c>
      <c r="C11" s="86">
        <v>328.5</v>
      </c>
      <c r="D11" s="86"/>
      <c r="E11" s="108">
        <f t="shared" si="0"/>
        <v>1659.5700000000002</v>
      </c>
    </row>
    <row r="12" spans="1:5" ht="12">
      <c r="A12" s="84">
        <v>43864</v>
      </c>
      <c r="B12" s="85" t="s">
        <v>75</v>
      </c>
      <c r="C12" s="86">
        <v>356.85</v>
      </c>
      <c r="D12" s="86"/>
      <c r="E12" s="108">
        <f t="shared" si="0"/>
        <v>1302.7200000000003</v>
      </c>
    </row>
    <row r="13" spans="1:5" ht="12">
      <c r="A13" s="84">
        <v>43864</v>
      </c>
      <c r="B13" s="85" t="s">
        <v>76</v>
      </c>
      <c r="C13" s="86">
        <v>320</v>
      </c>
      <c r="D13" s="86"/>
      <c r="E13" s="108">
        <f t="shared" si="0"/>
        <v>982.7200000000003</v>
      </c>
    </row>
    <row r="14" spans="1:5" ht="12">
      <c r="A14" s="84">
        <v>43865</v>
      </c>
      <c r="B14" s="85" t="s">
        <v>77</v>
      </c>
      <c r="C14" s="86"/>
      <c r="D14" s="86">
        <v>120</v>
      </c>
      <c r="E14" s="108">
        <f t="shared" si="0"/>
        <v>1102.7200000000003</v>
      </c>
    </row>
    <row r="15" spans="1:5" ht="12">
      <c r="A15" s="84">
        <v>43865</v>
      </c>
      <c r="B15" s="85" t="s">
        <v>78</v>
      </c>
      <c r="C15" s="86">
        <v>112.76</v>
      </c>
      <c r="D15" s="86"/>
      <c r="E15" s="108">
        <f t="shared" si="0"/>
        <v>989.9600000000003</v>
      </c>
    </row>
    <row r="16" spans="1:5" ht="12">
      <c r="A16" s="84">
        <v>43871</v>
      </c>
      <c r="B16" s="85" t="s">
        <v>84</v>
      </c>
      <c r="C16" s="86">
        <v>115.15</v>
      </c>
      <c r="D16" s="86"/>
      <c r="E16" s="108">
        <f t="shared" si="0"/>
        <v>874.8100000000003</v>
      </c>
    </row>
    <row r="17" spans="1:5" ht="12">
      <c r="A17" s="84">
        <v>43871</v>
      </c>
      <c r="B17" s="85" t="s">
        <v>85</v>
      </c>
      <c r="C17" s="86">
        <v>45</v>
      </c>
      <c r="D17" s="86"/>
      <c r="E17" s="108">
        <f t="shared" si="0"/>
        <v>829.8100000000003</v>
      </c>
    </row>
    <row r="18" spans="1:5" ht="12">
      <c r="A18" s="84">
        <v>43872</v>
      </c>
      <c r="B18" s="112" t="s">
        <v>86</v>
      </c>
      <c r="C18" s="86">
        <v>130</v>
      </c>
      <c r="D18" s="86"/>
      <c r="E18" s="108">
        <f t="shared" si="0"/>
        <v>699.8100000000003</v>
      </c>
    </row>
    <row r="19" spans="1:5" ht="12">
      <c r="A19" s="84">
        <v>43874</v>
      </c>
      <c r="B19" s="85" t="s">
        <v>87</v>
      </c>
      <c r="C19" s="86"/>
      <c r="D19" s="86">
        <v>399.35</v>
      </c>
      <c r="E19" s="108">
        <f t="shared" si="0"/>
        <v>1099.1600000000003</v>
      </c>
    </row>
    <row r="20" spans="1:5" ht="12">
      <c r="A20" s="84">
        <v>43885</v>
      </c>
      <c r="B20" s="84" t="s">
        <v>74</v>
      </c>
      <c r="C20" s="86">
        <v>396</v>
      </c>
      <c r="D20" s="86"/>
      <c r="E20" s="108">
        <f t="shared" si="0"/>
        <v>703.1600000000003</v>
      </c>
    </row>
    <row r="21" spans="1:5" ht="12">
      <c r="A21" s="84">
        <v>43885</v>
      </c>
      <c r="B21" s="84" t="s">
        <v>89</v>
      </c>
      <c r="C21" s="86"/>
      <c r="D21" s="86">
        <v>500</v>
      </c>
      <c r="E21" s="108">
        <f t="shared" si="0"/>
        <v>1203.1600000000003</v>
      </c>
    </row>
    <row r="22" spans="1:5" ht="12">
      <c r="A22" s="84">
        <v>43886</v>
      </c>
      <c r="B22" s="84" t="s">
        <v>90</v>
      </c>
      <c r="C22" s="86"/>
      <c r="D22" s="86">
        <v>500</v>
      </c>
      <c r="E22" s="108">
        <f t="shared" si="0"/>
        <v>1703.1600000000003</v>
      </c>
    </row>
    <row r="23" spans="1:5" ht="12">
      <c r="A23" s="84">
        <v>43893</v>
      </c>
      <c r="B23" s="84" t="s">
        <v>91</v>
      </c>
      <c r="C23" s="86">
        <v>222.81</v>
      </c>
      <c r="D23" s="86"/>
      <c r="E23" s="108">
        <f t="shared" si="0"/>
        <v>1480.3500000000004</v>
      </c>
    </row>
    <row r="24" spans="1:5" ht="12">
      <c r="A24" s="84">
        <v>43903</v>
      </c>
      <c r="B24" s="89" t="s">
        <v>95</v>
      </c>
      <c r="C24" s="86"/>
      <c r="D24" s="86">
        <v>320</v>
      </c>
      <c r="E24" s="108">
        <f t="shared" si="0"/>
        <v>1800.3500000000004</v>
      </c>
    </row>
    <row r="25" spans="1:5" ht="12">
      <c r="A25" s="84">
        <v>43906</v>
      </c>
      <c r="B25" s="84" t="s">
        <v>92</v>
      </c>
      <c r="C25" s="86">
        <v>132.72</v>
      </c>
      <c r="D25" s="86"/>
      <c r="E25" s="108">
        <f t="shared" si="0"/>
        <v>1667.6300000000003</v>
      </c>
    </row>
    <row r="26" spans="1:5" ht="12">
      <c r="A26" s="84">
        <v>43906</v>
      </c>
      <c r="B26" s="85" t="s">
        <v>93</v>
      </c>
      <c r="C26" s="86"/>
      <c r="D26" s="86">
        <v>115.15</v>
      </c>
      <c r="E26" s="108">
        <f t="shared" si="0"/>
        <v>1782.7800000000004</v>
      </c>
    </row>
    <row r="27" spans="1:5" ht="12">
      <c r="A27" s="84">
        <v>43909</v>
      </c>
      <c r="B27" s="85" t="s">
        <v>94</v>
      </c>
      <c r="C27" s="86"/>
      <c r="D27" s="86">
        <v>356.85</v>
      </c>
      <c r="E27" s="108">
        <f t="shared" si="0"/>
        <v>2139.6300000000006</v>
      </c>
    </row>
    <row r="28" spans="1:5" ht="12">
      <c r="A28" s="84">
        <v>43942</v>
      </c>
      <c r="B28" s="84" t="s">
        <v>96</v>
      </c>
      <c r="C28" s="86"/>
      <c r="D28" s="86">
        <v>45</v>
      </c>
      <c r="E28" s="108">
        <f t="shared" si="0"/>
        <v>2184.6300000000006</v>
      </c>
    </row>
    <row r="29" spans="1:5" ht="12">
      <c r="A29" s="84">
        <v>43950</v>
      </c>
      <c r="B29" s="84" t="s">
        <v>97</v>
      </c>
      <c r="C29" s="86">
        <v>52</v>
      </c>
      <c r="D29" s="86"/>
      <c r="E29" s="108">
        <f t="shared" si="0"/>
        <v>2132.6300000000006</v>
      </c>
    </row>
    <row r="30" spans="1:5" ht="12">
      <c r="A30" s="84">
        <v>43976</v>
      </c>
      <c r="B30" s="85" t="s">
        <v>98</v>
      </c>
      <c r="C30" s="86"/>
      <c r="D30" s="86">
        <v>152.81</v>
      </c>
      <c r="E30" s="108">
        <f t="shared" si="0"/>
        <v>2285.4400000000005</v>
      </c>
    </row>
    <row r="31" spans="1:5" ht="12">
      <c r="A31" s="84">
        <v>43977</v>
      </c>
      <c r="B31" s="85" t="s">
        <v>99</v>
      </c>
      <c r="C31" s="86"/>
      <c r="D31" s="86">
        <v>63</v>
      </c>
      <c r="E31" s="108">
        <f t="shared" si="0"/>
        <v>2348.4400000000005</v>
      </c>
    </row>
    <row r="32" spans="1:5" ht="12">
      <c r="A32" s="84">
        <v>43986</v>
      </c>
      <c r="B32" s="85" t="s">
        <v>100</v>
      </c>
      <c r="C32" s="86">
        <v>190</v>
      </c>
      <c r="D32" s="86"/>
      <c r="E32" s="108">
        <f t="shared" si="0"/>
        <v>2158.4400000000005</v>
      </c>
    </row>
    <row r="33" spans="1:5" ht="12">
      <c r="A33" s="84">
        <v>43997</v>
      </c>
      <c r="B33" s="85" t="s">
        <v>103</v>
      </c>
      <c r="C33" s="86"/>
      <c r="D33" s="86">
        <v>30</v>
      </c>
      <c r="E33" s="108">
        <f t="shared" si="0"/>
        <v>2188.4400000000005</v>
      </c>
    </row>
    <row r="34" spans="1:5" ht="12">
      <c r="A34" s="84">
        <v>44007</v>
      </c>
      <c r="B34" s="84" t="s">
        <v>104</v>
      </c>
      <c r="C34" s="99">
        <v>270</v>
      </c>
      <c r="D34" s="86"/>
      <c r="E34" s="108">
        <f t="shared" si="0"/>
        <v>1918.4400000000005</v>
      </c>
    </row>
    <row r="35" spans="1:5" ht="12">
      <c r="A35" s="84">
        <v>44013</v>
      </c>
      <c r="B35" s="84" t="s">
        <v>107</v>
      </c>
      <c r="C35" s="86"/>
      <c r="D35" s="86">
        <v>15</v>
      </c>
      <c r="E35" s="108">
        <f t="shared" si="0"/>
        <v>1933.4400000000005</v>
      </c>
    </row>
    <row r="36" spans="1:5" ht="12">
      <c r="A36" s="84">
        <v>44014</v>
      </c>
      <c r="B36" s="84" t="s">
        <v>105</v>
      </c>
      <c r="C36" s="86"/>
      <c r="D36" s="86">
        <v>12</v>
      </c>
      <c r="E36" s="108">
        <f t="shared" si="0"/>
        <v>1945.4400000000005</v>
      </c>
    </row>
    <row r="37" spans="1:5" ht="12">
      <c r="A37" s="84">
        <v>44014</v>
      </c>
      <c r="B37" s="84" t="s">
        <v>106</v>
      </c>
      <c r="C37" s="86"/>
      <c r="D37" s="86">
        <v>12</v>
      </c>
      <c r="E37" s="108">
        <f t="shared" si="0"/>
        <v>1957.4400000000005</v>
      </c>
    </row>
    <row r="38" spans="1:5" ht="12">
      <c r="A38" s="84">
        <v>44018</v>
      </c>
      <c r="B38" s="84" t="s">
        <v>111</v>
      </c>
      <c r="C38" s="86">
        <v>28</v>
      </c>
      <c r="D38" s="86"/>
      <c r="E38" s="108">
        <f t="shared" si="0"/>
        <v>1929.4400000000005</v>
      </c>
    </row>
    <row r="39" spans="1:5" ht="12">
      <c r="A39" s="84">
        <v>44026</v>
      </c>
      <c r="B39" s="85" t="s">
        <v>112</v>
      </c>
      <c r="C39" s="86">
        <v>48</v>
      </c>
      <c r="D39" s="86"/>
      <c r="E39" s="108">
        <f t="shared" si="0"/>
        <v>1881.4400000000005</v>
      </c>
    </row>
    <row r="40" spans="1:5" ht="12">
      <c r="A40" s="84">
        <v>44009</v>
      </c>
      <c r="B40" s="84" t="s">
        <v>130</v>
      </c>
      <c r="C40" s="86"/>
      <c r="D40" s="86">
        <v>150</v>
      </c>
      <c r="E40" s="108">
        <f t="shared" si="0"/>
        <v>2031.4400000000005</v>
      </c>
    </row>
    <row r="41" spans="1:5" ht="12">
      <c r="A41" s="84">
        <v>44009</v>
      </c>
      <c r="B41" s="84" t="s">
        <v>131</v>
      </c>
      <c r="C41" s="86"/>
      <c r="D41" s="86">
        <v>60</v>
      </c>
      <c r="E41" s="108">
        <f t="shared" si="0"/>
        <v>2091.4400000000005</v>
      </c>
    </row>
    <row r="42" spans="1:5" ht="12">
      <c r="A42" s="84">
        <v>44026</v>
      </c>
      <c r="B42" s="84" t="s">
        <v>132</v>
      </c>
      <c r="C42" s="86"/>
      <c r="D42" s="86">
        <v>90</v>
      </c>
      <c r="E42" s="108">
        <f t="shared" si="0"/>
        <v>2181.4400000000005</v>
      </c>
    </row>
    <row r="43" spans="1:5" ht="12">
      <c r="A43" s="84">
        <v>44038</v>
      </c>
      <c r="B43" s="84" t="s">
        <v>133</v>
      </c>
      <c r="C43" s="86"/>
      <c r="D43" s="86">
        <v>90</v>
      </c>
      <c r="E43" s="108">
        <f t="shared" si="0"/>
        <v>2271.4400000000005</v>
      </c>
    </row>
    <row r="44" spans="1:5" ht="12">
      <c r="A44" s="113">
        <v>44044</v>
      </c>
      <c r="B44" s="84" t="s">
        <v>134</v>
      </c>
      <c r="C44" s="86"/>
      <c r="D44" s="86">
        <v>120</v>
      </c>
      <c r="E44" s="108">
        <f t="shared" si="0"/>
        <v>2391.4400000000005</v>
      </c>
    </row>
    <row r="45" spans="1:5" ht="12">
      <c r="A45" s="84">
        <v>44053</v>
      </c>
      <c r="B45" s="84" t="s">
        <v>72</v>
      </c>
      <c r="C45" s="86">
        <v>253.91</v>
      </c>
      <c r="D45" s="86"/>
      <c r="E45" s="108">
        <f t="shared" si="0"/>
        <v>2137.5300000000007</v>
      </c>
    </row>
    <row r="46" spans="1:5" ht="12">
      <c r="A46" s="84">
        <v>44062</v>
      </c>
      <c r="B46" s="85" t="s">
        <v>118</v>
      </c>
      <c r="C46" s="86">
        <v>144</v>
      </c>
      <c r="D46" s="86"/>
      <c r="E46" s="108">
        <f t="shared" si="0"/>
        <v>1993.5300000000007</v>
      </c>
    </row>
    <row r="47" spans="1:5" ht="12">
      <c r="A47" s="84">
        <v>44066</v>
      </c>
      <c r="B47" s="84" t="s">
        <v>135</v>
      </c>
      <c r="C47" s="86"/>
      <c r="D47" s="86">
        <v>120</v>
      </c>
      <c r="E47" s="108">
        <f t="shared" si="0"/>
        <v>2113.5300000000007</v>
      </c>
    </row>
    <row r="48" spans="1:5" ht="12">
      <c r="A48" s="84">
        <v>44069</v>
      </c>
      <c r="B48" s="84" t="s">
        <v>120</v>
      </c>
      <c r="C48" s="86">
        <v>120</v>
      </c>
      <c r="D48" s="86"/>
      <c r="E48" s="108">
        <f t="shared" si="0"/>
        <v>1993.5300000000007</v>
      </c>
    </row>
    <row r="49" spans="1:5" ht="12">
      <c r="A49" s="84">
        <v>44069</v>
      </c>
      <c r="B49" s="84" t="s">
        <v>121</v>
      </c>
      <c r="C49" s="86">
        <v>294.32</v>
      </c>
      <c r="D49" s="86"/>
      <c r="E49" s="108">
        <f t="shared" si="0"/>
        <v>1699.2100000000007</v>
      </c>
    </row>
    <row r="50" spans="1:5" ht="12">
      <c r="A50" s="84">
        <v>44075</v>
      </c>
      <c r="B50" s="114" t="s">
        <v>126</v>
      </c>
      <c r="C50" s="87"/>
      <c r="D50" s="87">
        <v>210</v>
      </c>
      <c r="E50" s="108">
        <f t="shared" si="0"/>
        <v>1909.2100000000007</v>
      </c>
    </row>
    <row r="51" spans="1:5" ht="12">
      <c r="A51" s="84">
        <v>44076</v>
      </c>
      <c r="B51" s="111" t="s">
        <v>127</v>
      </c>
      <c r="C51" s="87"/>
      <c r="D51" s="87">
        <v>210</v>
      </c>
      <c r="E51" s="108">
        <f t="shared" si="0"/>
        <v>2119.210000000001</v>
      </c>
    </row>
    <row r="52" spans="1:5" ht="12">
      <c r="A52" s="84">
        <v>44080</v>
      </c>
      <c r="B52" s="114" t="s">
        <v>128</v>
      </c>
      <c r="C52" s="87"/>
      <c r="D52" s="87">
        <v>120</v>
      </c>
      <c r="E52" s="108">
        <f t="shared" si="0"/>
        <v>2239.210000000001</v>
      </c>
    </row>
    <row r="53" spans="1:5" ht="12">
      <c r="A53" s="84">
        <v>44080</v>
      </c>
      <c r="B53" s="114" t="s">
        <v>129</v>
      </c>
      <c r="C53" s="87"/>
      <c r="D53" s="87">
        <v>210</v>
      </c>
      <c r="E53" s="108">
        <f t="shared" si="0"/>
        <v>2449.210000000001</v>
      </c>
    </row>
    <row r="54" spans="1:5" ht="12">
      <c r="A54" s="84">
        <v>44082</v>
      </c>
      <c r="B54" s="85" t="s">
        <v>136</v>
      </c>
      <c r="C54" s="87">
        <v>192</v>
      </c>
      <c r="D54" s="87"/>
      <c r="E54" s="108">
        <f t="shared" si="0"/>
        <v>2257.210000000001</v>
      </c>
    </row>
    <row r="55" spans="1:5" ht="12">
      <c r="A55" s="84">
        <v>44082</v>
      </c>
      <c r="B55" s="85" t="s">
        <v>137</v>
      </c>
      <c r="C55" s="87">
        <v>145</v>
      </c>
      <c r="D55" s="87"/>
      <c r="E55" s="108">
        <f t="shared" si="0"/>
        <v>2112.210000000001</v>
      </c>
    </row>
    <row r="56" spans="1:5" ht="12">
      <c r="A56" s="84"/>
      <c r="B56" s="85"/>
      <c r="C56" s="87"/>
      <c r="D56" s="87"/>
      <c r="E56" s="108">
        <f t="shared" si="0"/>
        <v>2112.210000000001</v>
      </c>
    </row>
    <row r="57" spans="1:5" ht="12">
      <c r="A57" s="84"/>
      <c r="B57" s="85"/>
      <c r="C57" s="87"/>
      <c r="D57" s="87"/>
      <c r="E57" s="108">
        <f t="shared" si="0"/>
        <v>2112.210000000001</v>
      </c>
    </row>
    <row r="58" spans="1:5" ht="12">
      <c r="A58" s="84"/>
      <c r="B58" s="85"/>
      <c r="C58" s="87"/>
      <c r="D58" s="87"/>
      <c r="E58" s="108">
        <f t="shared" si="0"/>
        <v>2112.210000000001</v>
      </c>
    </row>
    <row r="59" spans="1:5" ht="12">
      <c r="A59" s="84"/>
      <c r="B59" s="85"/>
      <c r="C59" s="87"/>
      <c r="D59" s="87"/>
      <c r="E59" s="108">
        <f t="shared" si="0"/>
        <v>2112.210000000001</v>
      </c>
    </row>
    <row r="60" spans="1:5" ht="12">
      <c r="A60" s="84"/>
      <c r="B60" s="85"/>
      <c r="C60" s="87"/>
      <c r="D60" s="87"/>
      <c r="E60" s="108">
        <f t="shared" si="0"/>
        <v>2112.210000000001</v>
      </c>
    </row>
    <row r="61" spans="1:5" ht="12">
      <c r="A61" s="84"/>
      <c r="B61" s="85"/>
      <c r="C61" s="87"/>
      <c r="D61" s="87"/>
      <c r="E61" s="108">
        <f t="shared" si="0"/>
        <v>2112.210000000001</v>
      </c>
    </row>
    <row r="62" spans="1:5" ht="12">
      <c r="A62" s="84"/>
      <c r="B62" s="85"/>
      <c r="C62" s="87"/>
      <c r="D62" s="87"/>
      <c r="E62" s="108">
        <f t="shared" si="0"/>
        <v>2112.210000000001</v>
      </c>
    </row>
    <row r="63" spans="1:5" ht="12">
      <c r="A63" s="84"/>
      <c r="B63" s="85"/>
      <c r="C63" s="87"/>
      <c r="D63" s="87"/>
      <c r="E63" s="108">
        <f t="shared" si="0"/>
        <v>2112.210000000001</v>
      </c>
    </row>
    <row r="64" spans="1:5" ht="12">
      <c r="A64" s="84"/>
      <c r="B64" s="85"/>
      <c r="C64" s="87"/>
      <c r="D64" s="87"/>
      <c r="E64" s="108">
        <f t="shared" si="0"/>
        <v>2112.210000000001</v>
      </c>
    </row>
    <row r="65" spans="1:5" ht="12">
      <c r="A65" s="84"/>
      <c r="B65" s="85"/>
      <c r="C65" s="87"/>
      <c r="D65" s="87"/>
      <c r="E65" s="108">
        <f t="shared" si="0"/>
        <v>2112.210000000001</v>
      </c>
    </row>
    <row r="66" spans="1:5" ht="12">
      <c r="A66" s="84"/>
      <c r="B66" s="85"/>
      <c r="C66" s="87"/>
      <c r="D66" s="87"/>
      <c r="E66" s="108">
        <f t="shared" si="0"/>
        <v>2112.210000000001</v>
      </c>
    </row>
    <row r="67" spans="1:5" ht="12">
      <c r="A67" s="84"/>
      <c r="B67" s="85"/>
      <c r="C67" s="87"/>
      <c r="D67" s="87"/>
      <c r="E67" s="108">
        <f t="shared" si="0"/>
        <v>2112.210000000001</v>
      </c>
    </row>
    <row r="68" spans="1:5" ht="12">
      <c r="A68" s="84"/>
      <c r="B68" s="85"/>
      <c r="C68" s="87"/>
      <c r="D68" s="87"/>
      <c r="E68" s="108">
        <f t="shared" si="0"/>
        <v>2112.210000000001</v>
      </c>
    </row>
    <row r="69" spans="1:5" ht="12">
      <c r="A69" s="84"/>
      <c r="B69" s="85"/>
      <c r="C69" s="87"/>
      <c r="D69" s="87"/>
      <c r="E69" s="108">
        <f t="shared" si="0"/>
        <v>2112.210000000001</v>
      </c>
    </row>
    <row r="70" spans="1:5" ht="12">
      <c r="A70" s="84"/>
      <c r="B70" s="85"/>
      <c r="C70" s="87"/>
      <c r="D70" s="87"/>
      <c r="E70" s="108">
        <f t="shared" si="0"/>
        <v>2112.210000000001</v>
      </c>
    </row>
    <row r="71" spans="1:5" ht="12">
      <c r="A71" s="84"/>
      <c r="B71" s="85"/>
      <c r="C71" s="87"/>
      <c r="D71" s="87"/>
      <c r="E71" s="108">
        <f t="shared" si="0"/>
        <v>2112.210000000001</v>
      </c>
    </row>
    <row r="72" spans="1:5" ht="12">
      <c r="A72" s="84"/>
      <c r="B72" s="85"/>
      <c r="C72" s="87"/>
      <c r="D72" s="87"/>
      <c r="E72" s="108">
        <f t="shared" si="0"/>
        <v>2112.210000000001</v>
      </c>
    </row>
    <row r="73" spans="1:5" ht="12">
      <c r="A73" s="84"/>
      <c r="B73" s="85"/>
      <c r="C73" s="87"/>
      <c r="D73" s="87"/>
      <c r="E73" s="108">
        <f aca="true" t="shared" si="1" ref="E73:E86">E72+D73-C73</f>
        <v>2112.210000000001</v>
      </c>
    </row>
    <row r="74" spans="1:5" ht="12">
      <c r="A74" s="84"/>
      <c r="B74" s="85"/>
      <c r="C74" s="87"/>
      <c r="D74" s="87"/>
      <c r="E74" s="108">
        <f t="shared" si="1"/>
        <v>2112.210000000001</v>
      </c>
    </row>
    <row r="75" spans="1:5" ht="12">
      <c r="A75" s="84"/>
      <c r="B75" s="85"/>
      <c r="C75" s="87"/>
      <c r="D75" s="87"/>
      <c r="E75" s="108">
        <f t="shared" si="1"/>
        <v>2112.210000000001</v>
      </c>
    </row>
    <row r="76" spans="1:5" ht="12">
      <c r="A76" s="84"/>
      <c r="B76" s="85"/>
      <c r="C76" s="87"/>
      <c r="D76" s="87"/>
      <c r="E76" s="108">
        <f t="shared" si="1"/>
        <v>2112.210000000001</v>
      </c>
    </row>
    <row r="77" spans="1:5" ht="12">
      <c r="A77" s="84"/>
      <c r="B77" s="85"/>
      <c r="C77" s="87"/>
      <c r="D77" s="87"/>
      <c r="E77" s="108">
        <f t="shared" si="1"/>
        <v>2112.210000000001</v>
      </c>
    </row>
    <row r="78" spans="1:5" ht="12">
      <c r="A78" s="84"/>
      <c r="B78" s="85"/>
      <c r="C78" s="87"/>
      <c r="D78" s="87"/>
      <c r="E78" s="108">
        <f t="shared" si="1"/>
        <v>2112.210000000001</v>
      </c>
    </row>
    <row r="79" spans="1:5" ht="12">
      <c r="A79" s="84"/>
      <c r="B79" s="85"/>
      <c r="C79" s="87"/>
      <c r="D79" s="87"/>
      <c r="E79" s="108">
        <f t="shared" si="1"/>
        <v>2112.210000000001</v>
      </c>
    </row>
    <row r="80" spans="1:5" ht="12">
      <c r="A80" s="84"/>
      <c r="B80" s="85"/>
      <c r="C80" s="87"/>
      <c r="D80" s="87"/>
      <c r="E80" s="108">
        <f t="shared" si="1"/>
        <v>2112.210000000001</v>
      </c>
    </row>
    <row r="81" spans="1:5" ht="12">
      <c r="A81" s="84"/>
      <c r="B81" s="85"/>
      <c r="C81" s="87"/>
      <c r="D81" s="87"/>
      <c r="E81" s="108">
        <f t="shared" si="1"/>
        <v>2112.210000000001</v>
      </c>
    </row>
    <row r="82" spans="1:5" ht="12">
      <c r="A82" s="84"/>
      <c r="B82" s="85"/>
      <c r="C82" s="87"/>
      <c r="D82" s="87"/>
      <c r="E82" s="108">
        <f t="shared" si="1"/>
        <v>2112.210000000001</v>
      </c>
    </row>
    <row r="83" spans="1:5" ht="12">
      <c r="A83" s="84"/>
      <c r="B83" s="85"/>
      <c r="C83" s="87"/>
      <c r="D83" s="87"/>
      <c r="E83" s="108">
        <f t="shared" si="1"/>
        <v>2112.210000000001</v>
      </c>
    </row>
    <row r="84" spans="1:5" ht="12">
      <c r="A84" s="84"/>
      <c r="B84" s="85"/>
      <c r="C84" s="87"/>
      <c r="D84" s="87"/>
      <c r="E84" s="108">
        <f t="shared" si="1"/>
        <v>2112.210000000001</v>
      </c>
    </row>
    <row r="85" spans="1:5" ht="12">
      <c r="A85" s="84"/>
      <c r="B85" s="85"/>
      <c r="C85" s="87"/>
      <c r="D85" s="87"/>
      <c r="E85" s="108">
        <f t="shared" si="1"/>
        <v>2112.210000000001</v>
      </c>
    </row>
    <row r="86" spans="1:5" ht="18">
      <c r="A86" s="84"/>
      <c r="B86" s="85"/>
      <c r="C86" s="100"/>
      <c r="D86" s="100"/>
      <c r="E86" s="109">
        <f t="shared" si="1"/>
        <v>2112.210000000001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2020-09-17T03:18:39Z</cp:lastPrinted>
  <dcterms:created xsi:type="dcterms:W3CDTF">2001-02-27T19:39:15Z</dcterms:created>
  <dcterms:modified xsi:type="dcterms:W3CDTF">2020-09-17T03:18:45Z</dcterms:modified>
  <cp:category/>
  <cp:version/>
  <cp:contentType/>
  <cp:contentStatus/>
</cp:coreProperties>
</file>