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20730" windowHeight="11760" tabRatio="947" activeTab="6"/>
  </bookViews>
  <sheets>
    <sheet name="Poste 1 stages" sheetId="1" r:id="rId1"/>
    <sheet name="Poste 2 Activités + réunions" sheetId="4" r:id="rId2"/>
    <sheet name="Poste 3 Matériels" sheetId="5" r:id="rId3"/>
    <sheet name="Poste 4 Subventions" sheetId="8" r:id="rId4"/>
    <sheet name="Poste 8 charges d'exploitation" sheetId="6" r:id="rId5"/>
    <sheet name="COMPTE CHEQUES" sheetId="12" r:id="rId6"/>
    <sheet name="BILAN" sheetId="11" r:id="rId7"/>
    <sheet name="Feuil1" sheetId="13" r:id="rId8"/>
  </sheets>
  <definedNames>
    <definedName name="_xlnm.Print_Area" localSheetId="6">BILAN!$A$1:$J$76</definedName>
    <definedName name="_xlnm.Print_Area" localSheetId="0">'Poste 1 stages'!$A$1:$E$42</definedName>
  </definedNames>
  <calcPr calcId="162913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30" i="6" l="1"/>
  <c r="J49" i="11"/>
  <c r="D10" i="8"/>
  <c r="J42" i="11"/>
  <c r="D12" i="5"/>
  <c r="J35" i="11"/>
  <c r="D24" i="4"/>
  <c r="J16" i="11"/>
  <c r="D42" i="1"/>
  <c r="C42" i="1"/>
  <c r="E42" i="1"/>
  <c r="J6" i="11"/>
  <c r="J69" i="11"/>
  <c r="E72" i="11"/>
  <c r="F6" i="11"/>
  <c r="C24" i="4"/>
  <c r="F16" i="11"/>
  <c r="C12" i="5"/>
  <c r="F35" i="11"/>
  <c r="C10" i="8"/>
  <c r="F42" i="11"/>
  <c r="C30" i="6"/>
  <c r="F49" i="11"/>
  <c r="F69" i="11"/>
  <c r="E73" i="11"/>
  <c r="E74" i="11"/>
  <c r="A27" i="13"/>
  <c r="A31" i="13"/>
  <c r="E30" i="6"/>
  <c r="E5" i="6"/>
  <c r="E6" i="6"/>
  <c r="E7" i="6"/>
  <c r="E8" i="6"/>
  <c r="E9" i="6"/>
  <c r="E10" i="6"/>
  <c r="E11" i="6"/>
  <c r="E12" i="6"/>
  <c r="E13" i="6"/>
  <c r="E14" i="6"/>
  <c r="E15" i="6"/>
  <c r="E16" i="6"/>
  <c r="E17" i="6"/>
  <c r="E18" i="6"/>
  <c r="E19" i="6"/>
  <c r="E20" i="6"/>
  <c r="E21" i="6"/>
  <c r="E22" i="6"/>
  <c r="E23" i="6"/>
  <c r="E24" i="6"/>
  <c r="E25" i="6"/>
  <c r="E26" i="6"/>
  <c r="E27" i="6"/>
  <c r="E28" i="6"/>
  <c r="E29" i="6"/>
  <c r="E6" i="12"/>
  <c r="E7" i="12"/>
  <c r="E8" i="12"/>
  <c r="E9" i="12"/>
  <c r="E10" i="12"/>
  <c r="E11" i="12"/>
  <c r="E12" i="12"/>
  <c r="E13" i="12"/>
  <c r="E14" i="12"/>
  <c r="E15" i="12"/>
  <c r="E16" i="12"/>
  <c r="E17" i="12"/>
  <c r="E18" i="12"/>
  <c r="E19" i="12"/>
  <c r="E20" i="12"/>
  <c r="E21" i="12"/>
  <c r="E22" i="12"/>
  <c r="E23" i="12"/>
  <c r="E24" i="12"/>
  <c r="E25" i="12"/>
  <c r="E26" i="12"/>
  <c r="E27" i="12"/>
  <c r="E28" i="12"/>
  <c r="E29" i="12"/>
  <c r="E30" i="12"/>
  <c r="E31" i="12"/>
  <c r="E32" i="12"/>
  <c r="E33" i="12"/>
  <c r="E34" i="12"/>
  <c r="E35" i="12"/>
  <c r="E36" i="12"/>
  <c r="E37" i="12"/>
  <c r="E38" i="12"/>
  <c r="E39" i="12"/>
  <c r="E40" i="12"/>
  <c r="E41" i="12"/>
  <c r="E42" i="12"/>
  <c r="E43" i="12"/>
  <c r="E44" i="12"/>
  <c r="E45" i="12"/>
  <c r="E46" i="12"/>
  <c r="E47" i="12"/>
  <c r="E48" i="12"/>
  <c r="E49" i="12"/>
  <c r="E50" i="12"/>
  <c r="E51" i="12"/>
  <c r="E52" i="12"/>
  <c r="E53" i="12"/>
  <c r="E54" i="12"/>
  <c r="E55" i="12"/>
  <c r="E56" i="12"/>
  <c r="E57" i="12"/>
  <c r="E58" i="12"/>
  <c r="E59" i="12"/>
  <c r="E60" i="12"/>
  <c r="E61" i="12"/>
  <c r="E62" i="12"/>
  <c r="E63" i="12"/>
  <c r="E64" i="12"/>
  <c r="E65" i="12"/>
  <c r="E66" i="12"/>
  <c r="E67" i="12"/>
  <c r="E68" i="12"/>
  <c r="E69" i="12"/>
  <c r="E70" i="12"/>
  <c r="E71" i="12"/>
  <c r="E72" i="12"/>
  <c r="E73" i="12"/>
  <c r="E74" i="12"/>
  <c r="E75" i="12"/>
  <c r="E76" i="12"/>
  <c r="E10" i="8"/>
  <c r="E12" i="5"/>
  <c r="E24" i="4"/>
  <c r="E7" i="4"/>
  <c r="E8" i="4"/>
  <c r="E9" i="4"/>
  <c r="E10" i="4"/>
  <c r="E11" i="4"/>
  <c r="E12" i="4"/>
  <c r="E13" i="4"/>
  <c r="E14" i="4"/>
  <c r="E15" i="4"/>
  <c r="E16" i="4"/>
  <c r="E17" i="4"/>
  <c r="E18" i="4"/>
  <c r="E19" i="4"/>
  <c r="E20" i="4"/>
  <c r="E21" i="4"/>
  <c r="E22" i="4"/>
  <c r="E23" i="4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8" i="8"/>
  <c r="E7" i="5"/>
  <c r="E8" i="5"/>
  <c r="E9" i="5"/>
  <c r="E10" i="5"/>
  <c r="E11" i="5"/>
  <c r="E9" i="8"/>
</calcChain>
</file>

<file path=xl/sharedStrings.xml><?xml version="1.0" encoding="utf-8"?>
<sst xmlns="http://schemas.openxmlformats.org/spreadsheetml/2006/main" count="286" uniqueCount="205">
  <si>
    <t>Poste 1  Stages</t>
  </si>
  <si>
    <t>Date</t>
  </si>
  <si>
    <t>Nature mouvement</t>
  </si>
  <si>
    <t>Crédit</t>
  </si>
  <si>
    <t>Total</t>
  </si>
  <si>
    <t>Débit</t>
  </si>
  <si>
    <t>Poste 3 Matériels</t>
  </si>
  <si>
    <t>Ouverture</t>
  </si>
  <si>
    <t>OUVERTURE</t>
  </si>
  <si>
    <t>DATE</t>
  </si>
  <si>
    <t>NATURE</t>
  </si>
  <si>
    <t>DEBIT</t>
  </si>
  <si>
    <t>CREDIT</t>
  </si>
  <si>
    <t>TOTAL</t>
  </si>
  <si>
    <t>Poste 8  Charges d'exploitation</t>
  </si>
  <si>
    <t>Poste 4  Subventions</t>
  </si>
  <si>
    <t>Comité Regional Corse de la FFESSM</t>
  </si>
  <si>
    <t>Compte de résultat</t>
  </si>
  <si>
    <t>Commission Technique  Régionale</t>
  </si>
  <si>
    <t>Poste 1</t>
  </si>
  <si>
    <t>Dépenses</t>
  </si>
  <si>
    <t>Recettes</t>
  </si>
  <si>
    <t>STAGES</t>
  </si>
  <si>
    <t>Détail</t>
  </si>
  <si>
    <t>Poste 2</t>
  </si>
  <si>
    <t>ACTIVITES ET REUNIONS</t>
  </si>
  <si>
    <t>Poste 3</t>
  </si>
  <si>
    <t>MATERIELS</t>
  </si>
  <si>
    <t>Poste 4</t>
  </si>
  <si>
    <t>SUBVENTIONS</t>
  </si>
  <si>
    <t>Poste 8</t>
  </si>
  <si>
    <t>Charges d'exploitation</t>
  </si>
  <si>
    <t>Petit équipement</t>
  </si>
  <si>
    <t>Fournitures administratives</t>
  </si>
  <si>
    <t>Location véhicule</t>
  </si>
  <si>
    <t>Entretien matériel</t>
  </si>
  <si>
    <t>Documentation</t>
  </si>
  <si>
    <t>Salons-foires et expositions</t>
  </si>
  <si>
    <t>Déplacements</t>
  </si>
  <si>
    <t>Réceptions &amp; frais de représentation</t>
  </si>
  <si>
    <t>Frais d'affranchissement</t>
  </si>
  <si>
    <t>Frais bancaires</t>
  </si>
  <si>
    <t>Indemnités Cadres Techniques</t>
  </si>
  <si>
    <t>Cadeaux</t>
  </si>
  <si>
    <t>Publicité propagande</t>
  </si>
  <si>
    <t>Total dépenses</t>
  </si>
  <si>
    <t>Total recettes</t>
  </si>
  <si>
    <t>Poste 2 Activités et Réunions</t>
  </si>
  <si>
    <t>N.C.</t>
  </si>
  <si>
    <t>Ristourne Cartes CMAS Comité Régional</t>
  </si>
  <si>
    <t>Nourriture &amp; hébergement</t>
  </si>
  <si>
    <t>Cartes CMAS sur stages</t>
  </si>
  <si>
    <t>Achat cartes CMAS et fournitures fédérales</t>
  </si>
  <si>
    <t>Nourriture &amp; hébergement stagiaires IR et MF2</t>
  </si>
  <si>
    <t>Restauration séminaire</t>
  </si>
  <si>
    <t>COMPTES   2017</t>
  </si>
  <si>
    <t>Recettes diverses 2017</t>
  </si>
  <si>
    <t>Dépenses diverses 2017</t>
  </si>
  <si>
    <t>Cotisation annuelle CB VISA CTR</t>
  </si>
  <si>
    <t>Cartes CMAS initiateur NCB</t>
  </si>
  <si>
    <t>Carte CMAS initiateur ISULA</t>
  </si>
  <si>
    <t>Carte CMAS initiateur ODYSSEE</t>
  </si>
  <si>
    <t>Carte CMAS ANTEOR ODYSSEE</t>
  </si>
  <si>
    <t xml:space="preserve">Restaurant A MADONUCCIA - Réunion CTR Ajaccio </t>
  </si>
  <si>
    <t>Remboursement FFESSM frais CTN avril 2017</t>
  </si>
  <si>
    <t>Remboursement FFESSM frais AGN DIJON avril 2017</t>
  </si>
  <si>
    <t>Carte CMAS ANTEOR EXPLORASUB (3x15 €)</t>
  </si>
  <si>
    <t>Achat cartes CMAS avril 2017 - CR N°170441</t>
  </si>
  <si>
    <t>Achat fournitures fédérales - FFESSM N°1053880 du 03/04/17</t>
  </si>
  <si>
    <t>Remboursement SG - Commission CB</t>
  </si>
  <si>
    <t>Cartes CMAS GP-N4 EPIC</t>
  </si>
  <si>
    <t>Cartes CMAS MF1 EPIC</t>
  </si>
  <si>
    <t>Cartes CMAS GP-N4 A LUCERNA</t>
  </si>
  <si>
    <t>CHQ - Remboursement frais CTN &amp; AG DIJON</t>
  </si>
  <si>
    <t>CHQ - NCB ODYSSEE EXPLORASUB - cartes CMAS</t>
  </si>
  <si>
    <t>Virement E RAGNOLE - ERREUR (avoir)</t>
  </si>
  <si>
    <t>CHQ 0000336 FFESSM Factures 2016</t>
  </si>
  <si>
    <t>CHQ 0000338 CTN avril 2017 / Remboursement AZ</t>
  </si>
  <si>
    <t>CHQ 0000361 AGN DIJON / Remboursement AZ</t>
  </si>
  <si>
    <t>VIR COMITE REGIONAL - achat fournitures</t>
  </si>
  <si>
    <t>CHQ 0000362 BUREAU + tampon CTR</t>
  </si>
  <si>
    <t>Cartes CMAS GP-N4 E RAGNOLE (solde/AVOIR)</t>
  </si>
  <si>
    <t>Cartes CMAS GP-N4 ISULA</t>
  </si>
  <si>
    <t>Achat cartes CMAS mai 2017 - CR N°170558</t>
  </si>
  <si>
    <t>Achat fournitures fédérales (livrets) - CR N°170559</t>
  </si>
  <si>
    <t>Achat fournitures fédérales (brevets)</t>
  </si>
  <si>
    <t>VIR CRC - F170559 Achat fournitures boutique FFESSM</t>
  </si>
  <si>
    <t>VIR CRC - F170558 Achat cartes CMAS - mai 2017</t>
  </si>
  <si>
    <t>Carte CMAS MF1 ISULA</t>
  </si>
  <si>
    <t>Cartes CMAS GP-N4 ODYSSEE</t>
  </si>
  <si>
    <t>CB - Rest. A MADONUCCIA - Réunion CTR Ajaccio</t>
  </si>
  <si>
    <t>CHQ 0000337 Remboursement frais JPV AG Corte</t>
  </si>
  <si>
    <t>CHQ 0000337 AGR CORTE / Remboursement JPV</t>
  </si>
  <si>
    <t>CHQ 0000362 Tampon CTR - BUREAU+</t>
  </si>
  <si>
    <t>Cartes CMAS GP-N4 PORTO-VECCHIO PLONGEE</t>
  </si>
  <si>
    <t>CHQ 0000363 FINAL MF1 MOBILITE IR / Remb. KL</t>
  </si>
  <si>
    <t>VIR CRC - F170601 Achat fournitures boutique FFESSM</t>
  </si>
  <si>
    <t>Achat fournitures fédérales (livrets) - CR N°170601</t>
  </si>
  <si>
    <t>Achat cartes CMAS juin 2017 - CR N°170653</t>
  </si>
  <si>
    <t>Cartes CMAS MF1 A LUCERNA</t>
  </si>
  <si>
    <t>VIR CRC - F170653 Achat cartes CMAS - juin 2017</t>
  </si>
  <si>
    <t>EXAMEN MF1 MOBILITE IR / Achat carb pour AZ 1/2</t>
  </si>
  <si>
    <t>CHQ 0000364 EXAM MF1 MOBILITE IR / Remb. AZ 2/2</t>
  </si>
  <si>
    <t>Cartes CMAS GP-N4 LUCERNA</t>
  </si>
  <si>
    <t>CB - U CULOMBU - Frais carburant AZ mobilité IR 1/2</t>
  </si>
  <si>
    <t>CHQ - PoVo PLONGEE - cartes CMAS GP-N4</t>
  </si>
  <si>
    <t>VIR - A LUCERNA - cartes CMAS MF1</t>
  </si>
  <si>
    <t>VIR - A LUCERNA - cartes CMAS GP-N4</t>
  </si>
  <si>
    <t>VIR - EPIC - cartes CMAS GP-N4 &amp; MF1</t>
  </si>
  <si>
    <t>CHQ - ODYSSEE - cartes CMAS INITIATEUR &amp; GP-N4</t>
  </si>
  <si>
    <t>VIR - ISULA - cartes CMAS IC &amp; GP-N4 &amp; MF1</t>
  </si>
  <si>
    <t>Cartes CMAS GP-N4 E RAGNOLE</t>
  </si>
  <si>
    <t>VIR - E RAGNOLE - cartes CMAS GP-N4</t>
  </si>
  <si>
    <t>Carte CMAS MF1 E RAGNOLE</t>
  </si>
  <si>
    <t>Achat cartes CMAS juillet 2017 - CR N°170760</t>
  </si>
  <si>
    <t>VIR CRC - F170760 Achat cartes CMAS - juillet 2017</t>
  </si>
  <si>
    <t>VIR - E RAGNOLE - cartes CMAS (3 factures)</t>
  </si>
  <si>
    <t>Achat cartes CMAS août 2017 - CR N°170859</t>
  </si>
  <si>
    <t>Cartes CMAS INITIATEUR - EPIC</t>
  </si>
  <si>
    <t>Cartes CMAS MF1 - ISULA</t>
  </si>
  <si>
    <t>Cartes CMAS MF1 - E RAGNOLE</t>
  </si>
  <si>
    <t>Achat fournitures fédérales (diplômes) - CR N°170901</t>
  </si>
  <si>
    <t>VIR CRC - F170859 Achat cartes CMAS - août 2017</t>
  </si>
  <si>
    <t>Cartes CMAS GP-N4 - ISULA</t>
  </si>
  <si>
    <t>VIR - E RAGNOLE - Cartes CMAS MF1</t>
  </si>
  <si>
    <t>VIR CRC - F170901 Achat fournitures (diplômes)</t>
  </si>
  <si>
    <t>Cartes CMAS MF1 - E RAGNOLE (régul juillet)</t>
  </si>
  <si>
    <t>Cartes CMAS GP-N4 - E RAGNOLE</t>
  </si>
  <si>
    <t>VIR CRC - F170945 Achat cartes CMAS - 01-14/09/2017</t>
  </si>
  <si>
    <t>Cartes TIV - CSLG</t>
  </si>
  <si>
    <t xml:space="preserve">Achat cartes CMAS - 01-14/09/2017 - CR N°170945 </t>
  </si>
  <si>
    <t>Cartes CMAS MF1 - A LUCERNA</t>
  </si>
  <si>
    <t>VIR - ISULA - cartes CMAS MF1 &amp; GP-N4</t>
  </si>
  <si>
    <t>VIR - CSLG - cartes TIV</t>
  </si>
  <si>
    <t>VIR - EPIC - cartes CMAS IC</t>
  </si>
  <si>
    <t>VIR CRC - F170992 Achat cartes CMAS - 14 au 30/09/17</t>
  </si>
  <si>
    <t>CB - A MDONUCCIA - Restaurant jury MF1 ODYSSEE</t>
  </si>
  <si>
    <t>VIR - L'INCANTU - Apéro MF1 INCANTU</t>
  </si>
  <si>
    <t>VIR - L'INCANTU - Apéro MF1 09/2017</t>
  </si>
  <si>
    <t>VIR - TORRA DIVING - Carte ANTEOR 2016</t>
  </si>
  <si>
    <t>Carte CMAS ANTEOR - TORRA (solde 2016)</t>
  </si>
  <si>
    <t>VIR - CRC - Subvention 2017 - 1/2</t>
  </si>
  <si>
    <t>Tampon CTR</t>
  </si>
  <si>
    <t>Achat cartes CMAS octobre 2017 - CR N°1710132</t>
  </si>
  <si>
    <t>Achat cartes CMAS - 15-30/09/2017 - CR N°170992</t>
  </si>
  <si>
    <t>VIR CRC - F1710132 Achat cartes CMAS - octobre 2017</t>
  </si>
  <si>
    <t>CB - 20 HEURE VIN - Dîner bureau CTR 03/11/17</t>
  </si>
  <si>
    <t>CHQ 0000365 ODYSSEE MF1 MOBILITE IR / SB &amp; SG</t>
  </si>
  <si>
    <t>Cartes CMAS MF1 - EPIC</t>
  </si>
  <si>
    <t>Achat cartes CMAS novembre 2017 - CR N°171142</t>
  </si>
  <si>
    <t>VIR - EPIC - cartes CMAS MF1</t>
  </si>
  <si>
    <t>CHQ 0000366 - FNAC AJACCIO - ordinateur CTR</t>
  </si>
  <si>
    <t>VIR CRC - F171142 Achat cartes CMAS - nov 2017</t>
  </si>
  <si>
    <t>Cartes CMAS GP-N4 - INCANTU</t>
  </si>
  <si>
    <t>CHQ 0000367 EXAMEN MF1 MOBILITE IR / Remb. SG</t>
  </si>
  <si>
    <t>VIR - CRC - Subvention 2017 - 2/2</t>
  </si>
  <si>
    <t>Cartes CMAS MF1 - ODYSSEE (CHQ n°7405064)</t>
  </si>
  <si>
    <t>CB - L'ORIENTE - Déjeuner Collège Instructeurs</t>
  </si>
  <si>
    <t>CHQ 0000369 HOTEL DE LA PAIX - Loc. salle réunion</t>
  </si>
  <si>
    <t>CB - AIR CORSICA - CTN janvier 2018</t>
  </si>
  <si>
    <t>VIR - ISULA - Cartes CMAS MF1</t>
  </si>
  <si>
    <t>VIR CRC - Subvention Comité Régional (1/2)</t>
  </si>
  <si>
    <t>VIR CRC - Subvention Comité Régional (2/2)</t>
  </si>
  <si>
    <t>VIR - DESOGERE A. - Frais séminaire</t>
  </si>
  <si>
    <t>VIR - VIGNOCCHI JP - Frais séminaire</t>
  </si>
  <si>
    <t>VIR - ESCALES J &amp; V - Frais séminaire</t>
  </si>
  <si>
    <t>Cartes CMAS ANTEOR - JUNGO S &amp; LEDUC M</t>
  </si>
  <si>
    <t>CB - Frais hôtel CTN PARIS 20/01/18</t>
  </si>
  <si>
    <t>CHQ - ODYSSEE cartes CMAS &amp; ANTEOR (2x15 €)</t>
  </si>
  <si>
    <t>CB - Frais hôtel CTN PARIS - janvier 2018</t>
  </si>
  <si>
    <t>Achat cartes CMAS décembre 2017 - CR N°171230</t>
  </si>
  <si>
    <t>VIR - VRIJENS J - AGN dîner de gala</t>
  </si>
  <si>
    <t>VIR CRC - Remboursement dîner CDR - LE 24</t>
  </si>
  <si>
    <t>Ordinateur portable CTR</t>
  </si>
  <si>
    <t>Remboursement FFESSM frais CTN</t>
  </si>
  <si>
    <t>Remboursement FFESSM frais AGN</t>
  </si>
  <si>
    <t>Restauration</t>
  </si>
  <si>
    <t>Location salle</t>
  </si>
  <si>
    <t>Frais kilométriques</t>
  </si>
  <si>
    <t>Réunions bureau CTR</t>
  </si>
  <si>
    <t>Réunions CTN</t>
  </si>
  <si>
    <t>Réunion CTN - avril 2017</t>
  </si>
  <si>
    <t>Réunion CTN - janvier 2018</t>
  </si>
  <si>
    <t>Réunions AGN</t>
  </si>
  <si>
    <t>AGN de DIJON - avril 2017</t>
  </si>
  <si>
    <t>AGN d'AMNEVILLE - mars 2018</t>
  </si>
  <si>
    <t>Séminaire des Instructeurs - CORTE 16/12/2017</t>
  </si>
  <si>
    <t>VIR - ZARAGOZA A. - Frais séminaire</t>
  </si>
  <si>
    <t>Subventions Comité Régional 2° partie</t>
  </si>
  <si>
    <t>Subventions Comité Régional 3° partie</t>
  </si>
  <si>
    <t>CHQ 0000368 règlement diner CDR</t>
  </si>
  <si>
    <t xml:space="preserve">VIR CRC - Remboursement dîner CDR </t>
  </si>
  <si>
    <t>Solde en compte 01/01/2017</t>
  </si>
  <si>
    <t>Avance CRC</t>
  </si>
  <si>
    <t>Remboursement CRC</t>
  </si>
  <si>
    <t>Rapprochement compte bancaire Cheque 0000335 ventilé en 2016</t>
  </si>
  <si>
    <t xml:space="preserve">Report solde bancaire= avoir pour exercice suivant: </t>
  </si>
  <si>
    <t>Bilan de l'activité</t>
  </si>
  <si>
    <t>Subvention Comité Régional (reste en banque)</t>
  </si>
  <si>
    <t>Solde réel au 31/12/2017</t>
  </si>
  <si>
    <t>Charges à débiter</t>
  </si>
  <si>
    <t>Solde bancaire au 31/12/2017</t>
  </si>
  <si>
    <t>Rapprochement bancaire au 31/12/2017</t>
  </si>
  <si>
    <t xml:space="preserve">Différence </t>
  </si>
  <si>
    <t>Subventions Comité Régional 1° partie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</si>
</sst>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[$€-1]"/>
    <numFmt numFmtId="165" formatCode="#,##0.00\ &quot;€&quot;"/>
  </numFmts>
  <fonts count="27">
    <font>
      <sz val="10"/>
      <name val="Arial"/>
    </font>
    <font>
      <b/>
      <sz val="14"/>
      <name val="Arial"/>
      <family val="2"/>
    </font>
    <font>
      <b/>
      <sz val="16"/>
      <name val="Arial"/>
      <family val="2"/>
    </font>
    <font>
      <b/>
      <sz val="18"/>
      <name val="Arial"/>
      <family val="2"/>
    </font>
    <font>
      <b/>
      <sz val="10"/>
      <name val="Arial"/>
      <family val="2"/>
    </font>
    <font>
      <b/>
      <sz val="26"/>
      <name val="Arial"/>
      <family val="2"/>
    </font>
    <font>
      <b/>
      <sz val="12"/>
      <name val="Arial"/>
      <family val="2"/>
    </font>
    <font>
      <b/>
      <sz val="24"/>
      <name val="Fredfont"/>
    </font>
    <font>
      <b/>
      <sz val="22"/>
      <name val="Times New Roman"/>
      <family val="1"/>
    </font>
    <font>
      <sz val="26"/>
      <name val="Arial"/>
      <family val="2"/>
    </font>
    <font>
      <sz val="14"/>
      <name val="Arial"/>
      <family val="2"/>
    </font>
    <font>
      <sz val="8"/>
      <name val="Arial"/>
      <family val="2"/>
    </font>
    <font>
      <sz val="10"/>
      <name val="Arial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8"/>
      <name val="Arial"/>
      <family val="2"/>
    </font>
    <font>
      <b/>
      <sz val="10"/>
      <color indexed="10"/>
      <name val="Arial"/>
      <family val="2"/>
    </font>
    <font>
      <b/>
      <sz val="10"/>
      <color indexed="10"/>
      <name val="Arial"/>
      <family val="2"/>
    </font>
    <font>
      <b/>
      <sz val="12"/>
      <color rgb="FFFF0000"/>
      <name val="Arial"/>
      <family val="2"/>
    </font>
    <font>
      <b/>
      <sz val="10"/>
      <color rgb="FFFF0000"/>
      <name val="Arial"/>
      <family val="2"/>
    </font>
    <font>
      <b/>
      <sz val="12"/>
      <color rgb="FF00B050"/>
      <name val="Arial"/>
      <family val="2"/>
    </font>
    <font>
      <b/>
      <sz val="10"/>
      <color rgb="FF00B050"/>
      <name val="Arial"/>
      <family val="2"/>
    </font>
    <font>
      <u/>
      <sz val="10"/>
      <color theme="10"/>
      <name val="Arial"/>
      <family val="2"/>
    </font>
    <font>
      <u/>
      <sz val="10"/>
      <color theme="11"/>
      <name val="Arial"/>
      <family val="2"/>
    </font>
    <font>
      <b/>
      <sz val="10"/>
      <color rgb="FF0070C0"/>
      <name val="Arial"/>
      <family val="2"/>
    </font>
    <font>
      <sz val="10"/>
      <color theme="1"/>
      <name val="Arial"/>
      <family val="2"/>
    </font>
    <font>
      <b/>
      <i/>
      <u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9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7">
    <xf numFmtId="0" fontId="0" fillId="0" borderId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2" fillId="0" borderId="0" applyNumberFormat="0" applyFill="0" applyBorder="0" applyAlignment="0" applyProtection="0"/>
    <xf numFmtId="0" fontId="23" fillId="0" borderId="0" applyNumberFormat="0" applyFill="0" applyBorder="0" applyAlignment="0" applyProtection="0"/>
  </cellStyleXfs>
  <cellXfs count="219">
    <xf numFmtId="0" fontId="0" fillId="0" borderId="0" xfId="0"/>
    <xf numFmtId="2" fontId="0" fillId="0" borderId="0" xfId="0" applyNumberFormat="1"/>
    <xf numFmtId="0" fontId="6" fillId="0" borderId="2" xfId="0" applyFont="1" applyBorder="1" applyAlignment="1">
      <alignment horizontal="center"/>
    </xf>
    <xf numFmtId="2" fontId="6" fillId="0" borderId="2" xfId="0" applyNumberFormat="1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1" xfId="0" applyFill="1" applyBorder="1"/>
    <xf numFmtId="0" fontId="0" fillId="0" borderId="0" xfId="0" applyFill="1"/>
    <xf numFmtId="0" fontId="6" fillId="0" borderId="2" xfId="0" applyFont="1" applyFill="1" applyBorder="1" applyAlignment="1">
      <alignment horizontal="center"/>
    </xf>
    <xf numFmtId="164" fontId="0" fillId="0" borderId="1" xfId="0" applyNumberFormat="1" applyBorder="1"/>
    <xf numFmtId="164" fontId="0" fillId="0" borderId="1" xfId="0" applyNumberFormat="1" applyFill="1" applyBorder="1"/>
    <xf numFmtId="4" fontId="12" fillId="0" borderId="0" xfId="0" applyNumberFormat="1" applyFont="1" applyBorder="1"/>
    <xf numFmtId="4" fontId="4" fillId="0" borderId="0" xfId="0" applyNumberFormat="1" applyFont="1" applyBorder="1" applyAlignment="1">
      <alignment horizontal="center"/>
    </xf>
    <xf numFmtId="164" fontId="0" fillId="0" borderId="0" xfId="0" applyNumberFormat="1" applyFill="1" applyBorder="1"/>
    <xf numFmtId="0" fontId="0" fillId="0" borderId="0" xfId="0" applyFill="1" applyAlignment="1">
      <alignment horizontal="center"/>
    </xf>
    <xf numFmtId="14" fontId="12" fillId="0" borderId="1" xfId="0" applyNumberFormat="1" applyFont="1" applyFill="1" applyBorder="1" applyAlignment="1">
      <alignment horizontal="center"/>
    </xf>
    <xf numFmtId="0" fontId="12" fillId="0" borderId="1" xfId="0" applyFont="1" applyFill="1" applyBorder="1"/>
    <xf numFmtId="4" fontId="12" fillId="0" borderId="0" xfId="0" applyNumberFormat="1" applyFont="1"/>
    <xf numFmtId="0" fontId="11" fillId="0" borderId="0" xfId="0" applyFont="1"/>
    <xf numFmtId="0" fontId="12" fillId="0" borderId="0" xfId="0" applyFont="1"/>
    <xf numFmtId="4" fontId="12" fillId="0" borderId="0" xfId="0" applyNumberFormat="1" applyFont="1" applyBorder="1" applyAlignment="1">
      <alignment horizontal="right"/>
    </xf>
    <xf numFmtId="3" fontId="12" fillId="0" borderId="0" xfId="0" applyNumberFormat="1" applyFont="1" applyBorder="1"/>
    <xf numFmtId="164" fontId="12" fillId="0" borderId="1" xfId="0" applyNumberFormat="1" applyFont="1" applyFill="1" applyBorder="1"/>
    <xf numFmtId="0" fontId="14" fillId="0" borderId="0" xfId="0" applyFont="1" applyFill="1"/>
    <xf numFmtId="0" fontId="0" fillId="0" borderId="0" xfId="0" applyFill="1" applyBorder="1"/>
    <xf numFmtId="4" fontId="11" fillId="0" borderId="0" xfId="0" applyNumberFormat="1" applyFont="1" applyFill="1" applyBorder="1" applyAlignment="1">
      <alignment horizontal="right"/>
    </xf>
    <xf numFmtId="4" fontId="12" fillId="0" borderId="0" xfId="0" applyNumberFormat="1" applyFont="1" applyBorder="1" applyAlignment="1">
      <alignment horizontal="center"/>
    </xf>
    <xf numFmtId="4" fontId="12" fillId="2" borderId="6" xfId="0" applyNumberFormat="1" applyFont="1" applyFill="1" applyBorder="1"/>
    <xf numFmtId="4" fontId="12" fillId="2" borderId="7" xfId="0" applyNumberFormat="1" applyFont="1" applyFill="1" applyBorder="1"/>
    <xf numFmtId="4" fontId="12" fillId="2" borderId="8" xfId="0" applyNumberFormat="1" applyFont="1" applyFill="1" applyBorder="1" applyAlignment="1">
      <alignment horizontal="right"/>
    </xf>
    <xf numFmtId="4" fontId="12" fillId="2" borderId="9" xfId="0" applyNumberFormat="1" applyFont="1" applyFill="1" applyBorder="1" applyAlignment="1">
      <alignment horizontal="center"/>
    </xf>
    <xf numFmtId="3" fontId="12" fillId="2" borderId="7" xfId="0" applyNumberFormat="1" applyFont="1" applyFill="1" applyBorder="1"/>
    <xf numFmtId="4" fontId="12" fillId="2" borderId="11" xfId="0" applyNumberFormat="1" applyFont="1" applyFill="1" applyBorder="1"/>
    <xf numFmtId="4" fontId="13" fillId="2" borderId="11" xfId="0" applyNumberFormat="1" applyFont="1" applyFill="1" applyBorder="1"/>
    <xf numFmtId="4" fontId="12" fillId="2" borderId="12" xfId="0" applyNumberFormat="1" applyFont="1" applyFill="1" applyBorder="1" applyAlignment="1">
      <alignment horizontal="right"/>
    </xf>
    <xf numFmtId="165" fontId="4" fillId="2" borderId="13" xfId="0" applyNumberFormat="1" applyFont="1" applyFill="1" applyBorder="1" applyAlignment="1">
      <alignment horizontal="right"/>
    </xf>
    <xf numFmtId="4" fontId="13" fillId="2" borderId="10" xfId="0" applyNumberFormat="1" applyFont="1" applyFill="1" applyBorder="1" applyAlignment="1">
      <alignment horizontal="right"/>
    </xf>
    <xf numFmtId="3" fontId="13" fillId="2" borderId="11" xfId="0" applyNumberFormat="1" applyFont="1" applyFill="1" applyBorder="1" applyAlignment="1">
      <alignment horizontal="left"/>
    </xf>
    <xf numFmtId="4" fontId="13" fillId="0" borderId="0" xfId="0" applyNumberFormat="1" applyFont="1" applyFill="1" applyBorder="1"/>
    <xf numFmtId="4" fontId="11" fillId="0" borderId="15" xfId="0" applyNumberFormat="1" applyFont="1" applyFill="1" applyBorder="1" applyAlignment="1">
      <alignment horizontal="right"/>
    </xf>
    <xf numFmtId="165" fontId="15" fillId="0" borderId="16" xfId="0" applyNumberFormat="1" applyFont="1" applyFill="1" applyBorder="1" applyAlignment="1">
      <alignment horizontal="right"/>
    </xf>
    <xf numFmtId="4" fontId="13" fillId="0" borderId="14" xfId="0" applyNumberFormat="1" applyFont="1" applyFill="1" applyBorder="1" applyAlignment="1">
      <alignment horizontal="right"/>
    </xf>
    <xf numFmtId="3" fontId="11" fillId="0" borderId="0" xfId="0" applyNumberFormat="1" applyFont="1" applyFill="1" applyBorder="1" applyAlignment="1">
      <alignment horizontal="left"/>
    </xf>
    <xf numFmtId="4" fontId="11" fillId="0" borderId="15" xfId="0" applyNumberFormat="1" applyFont="1" applyFill="1" applyBorder="1" applyAlignment="1">
      <alignment horizontal="center"/>
    </xf>
    <xf numFmtId="164" fontId="11" fillId="0" borderId="15" xfId="0" applyNumberFormat="1" applyFont="1" applyFill="1" applyBorder="1" applyAlignment="1">
      <alignment horizontal="right"/>
    </xf>
    <xf numFmtId="4" fontId="11" fillId="0" borderId="14" xfId="0" applyNumberFormat="1" applyFont="1" applyFill="1" applyBorder="1" applyAlignment="1">
      <alignment horizontal="left"/>
    </xf>
    <xf numFmtId="4" fontId="11" fillId="0" borderId="0" xfId="0" applyNumberFormat="1" applyFont="1" applyFill="1" applyBorder="1" applyAlignment="1">
      <alignment horizontal="left"/>
    </xf>
    <xf numFmtId="4" fontId="11" fillId="0" borderId="17" xfId="0" applyNumberFormat="1" applyFont="1" applyFill="1" applyBorder="1" applyAlignment="1">
      <alignment horizontal="left"/>
    </xf>
    <xf numFmtId="4" fontId="11" fillId="0" borderId="17" xfId="0" applyNumberFormat="1" applyFont="1" applyFill="1" applyBorder="1"/>
    <xf numFmtId="4" fontId="12" fillId="3" borderId="6" xfId="0" applyNumberFormat="1" applyFont="1" applyFill="1" applyBorder="1"/>
    <xf numFmtId="4" fontId="12" fillId="3" borderId="7" xfId="0" applyNumberFormat="1" applyFont="1" applyFill="1" applyBorder="1"/>
    <xf numFmtId="4" fontId="11" fillId="3" borderId="8" xfId="0" applyNumberFormat="1" applyFont="1" applyFill="1" applyBorder="1" applyAlignment="1">
      <alignment horizontal="right"/>
    </xf>
    <xf numFmtId="4" fontId="12" fillId="3" borderId="9" xfId="0" applyNumberFormat="1" applyFont="1" applyFill="1" applyBorder="1" applyAlignment="1">
      <alignment horizontal="center"/>
    </xf>
    <xf numFmtId="3" fontId="12" fillId="3" borderId="7" xfId="0" applyNumberFormat="1" applyFont="1" applyFill="1" applyBorder="1"/>
    <xf numFmtId="4" fontId="12" fillId="3" borderId="8" xfId="0" applyNumberFormat="1" applyFont="1" applyFill="1" applyBorder="1" applyAlignment="1">
      <alignment horizontal="right"/>
    </xf>
    <xf numFmtId="4" fontId="4" fillId="3" borderId="10" xfId="0" applyNumberFormat="1" applyFont="1" applyFill="1" applyBorder="1"/>
    <xf numFmtId="4" fontId="12" fillId="3" borderId="11" xfId="0" applyNumberFormat="1" applyFont="1" applyFill="1" applyBorder="1"/>
    <xf numFmtId="4" fontId="14" fillId="3" borderId="11" xfId="0" applyNumberFormat="1" applyFont="1" applyFill="1" applyBorder="1"/>
    <xf numFmtId="4" fontId="11" fillId="3" borderId="12" xfId="0" applyNumberFormat="1" applyFont="1" applyFill="1" applyBorder="1" applyAlignment="1">
      <alignment horizontal="right"/>
    </xf>
    <xf numFmtId="165" fontId="4" fillId="3" borderId="13" xfId="0" applyNumberFormat="1" applyFont="1" applyFill="1" applyBorder="1" applyAlignment="1">
      <alignment horizontal="right"/>
    </xf>
    <xf numFmtId="4" fontId="13" fillId="3" borderId="10" xfId="0" applyNumberFormat="1" applyFont="1" applyFill="1" applyBorder="1" applyAlignment="1">
      <alignment horizontal="left"/>
    </xf>
    <xf numFmtId="4" fontId="13" fillId="3" borderId="11" xfId="0" applyNumberFormat="1" applyFont="1" applyFill="1" applyBorder="1" applyAlignment="1">
      <alignment horizontal="left"/>
    </xf>
    <xf numFmtId="4" fontId="12" fillId="3" borderId="12" xfId="0" applyNumberFormat="1" applyFont="1" applyFill="1" applyBorder="1" applyAlignment="1">
      <alignment horizontal="right"/>
    </xf>
    <xf numFmtId="165" fontId="15" fillId="0" borderId="18" xfId="0" applyNumberFormat="1" applyFont="1" applyFill="1" applyBorder="1" applyAlignment="1">
      <alignment horizontal="right"/>
    </xf>
    <xf numFmtId="4" fontId="13" fillId="0" borderId="0" xfId="0" applyNumberFormat="1" applyFont="1" applyFill="1" applyBorder="1" applyAlignment="1">
      <alignment horizontal="right"/>
    </xf>
    <xf numFmtId="4" fontId="11" fillId="3" borderId="7" xfId="0" applyNumberFormat="1" applyFont="1" applyFill="1" applyBorder="1" applyAlignment="1">
      <alignment horizontal="right"/>
    </xf>
    <xf numFmtId="4" fontId="11" fillId="3" borderId="7" xfId="0" applyNumberFormat="1" applyFont="1" applyFill="1" applyBorder="1"/>
    <xf numFmtId="3" fontId="11" fillId="3" borderId="7" xfId="0" applyNumberFormat="1" applyFont="1" applyFill="1" applyBorder="1"/>
    <xf numFmtId="4" fontId="13" fillId="3" borderId="11" xfId="0" applyNumberFormat="1" applyFont="1" applyFill="1" applyBorder="1"/>
    <xf numFmtId="4" fontId="11" fillId="3" borderId="11" xfId="0" applyNumberFormat="1" applyFont="1" applyFill="1" applyBorder="1" applyAlignment="1">
      <alignment horizontal="right"/>
    </xf>
    <xf numFmtId="4" fontId="13" fillId="3" borderId="11" xfId="0" applyNumberFormat="1" applyFont="1" applyFill="1" applyBorder="1" applyAlignment="1">
      <alignment horizontal="right"/>
    </xf>
    <xf numFmtId="4" fontId="12" fillId="3" borderId="11" xfId="0" applyNumberFormat="1" applyFont="1" applyFill="1" applyBorder="1" applyAlignment="1">
      <alignment horizontal="right"/>
    </xf>
    <xf numFmtId="4" fontId="11" fillId="0" borderId="6" xfId="0" applyNumberFormat="1" applyFont="1" applyFill="1" applyBorder="1"/>
    <xf numFmtId="4" fontId="11" fillId="0" borderId="7" xfId="0" applyNumberFormat="1" applyFont="1" applyFill="1" applyBorder="1"/>
    <xf numFmtId="4" fontId="13" fillId="0" borderId="7" xfId="0" applyNumberFormat="1" applyFont="1" applyFill="1" applyBorder="1"/>
    <xf numFmtId="4" fontId="11" fillId="0" borderId="19" xfId="0" applyNumberFormat="1" applyFont="1" applyFill="1" applyBorder="1" applyAlignment="1">
      <alignment horizontal="right"/>
    </xf>
    <xf numFmtId="165" fontId="15" fillId="0" borderId="20" xfId="0" applyNumberFormat="1" applyFont="1" applyFill="1" applyBorder="1" applyAlignment="1">
      <alignment horizontal="right"/>
    </xf>
    <xf numFmtId="4" fontId="13" fillId="0" borderId="7" xfId="0" applyNumberFormat="1" applyFont="1" applyFill="1" applyBorder="1" applyAlignment="1">
      <alignment horizontal="right"/>
    </xf>
    <xf numFmtId="3" fontId="11" fillId="0" borderId="7" xfId="0" applyNumberFormat="1" applyFont="1" applyFill="1" applyBorder="1" applyAlignment="1">
      <alignment horizontal="left"/>
    </xf>
    <xf numFmtId="4" fontId="11" fillId="0" borderId="0" xfId="0" applyNumberFormat="1" applyFont="1" applyBorder="1"/>
    <xf numFmtId="3" fontId="11" fillId="0" borderId="0" xfId="0" applyNumberFormat="1" applyFont="1" applyBorder="1"/>
    <xf numFmtId="4" fontId="11" fillId="0" borderId="15" xfId="0" applyNumberFormat="1" applyFont="1" applyBorder="1" applyAlignment="1">
      <alignment horizontal="right"/>
    </xf>
    <xf numFmtId="165" fontId="15" fillId="0" borderId="18" xfId="0" applyNumberFormat="1" applyFont="1" applyBorder="1" applyAlignment="1">
      <alignment horizontal="right"/>
    </xf>
    <xf numFmtId="4" fontId="11" fillId="0" borderId="21" xfId="0" applyNumberFormat="1" applyFont="1" applyBorder="1" applyAlignment="1">
      <alignment horizontal="right"/>
    </xf>
    <xf numFmtId="165" fontId="15" fillId="0" borderId="22" xfId="0" applyNumberFormat="1" applyFont="1" applyBorder="1" applyAlignment="1">
      <alignment horizontal="right"/>
    </xf>
    <xf numFmtId="4" fontId="11" fillId="0" borderId="11" xfId="0" applyNumberFormat="1" applyFont="1" applyBorder="1"/>
    <xf numFmtId="3" fontId="11" fillId="0" borderId="11" xfId="0" applyNumberFormat="1" applyFont="1" applyBorder="1"/>
    <xf numFmtId="4" fontId="13" fillId="3" borderId="10" xfId="0" applyNumberFormat="1" applyFont="1" applyFill="1" applyBorder="1" applyAlignment="1">
      <alignment horizontal="right"/>
    </xf>
    <xf numFmtId="4" fontId="12" fillId="0" borderId="14" xfId="0" applyNumberFormat="1" applyFont="1" applyFill="1" applyBorder="1"/>
    <xf numFmtId="4" fontId="12" fillId="0" borderId="0" xfId="0" applyNumberFormat="1" applyFont="1" applyFill="1" applyBorder="1"/>
    <xf numFmtId="4" fontId="14" fillId="0" borderId="0" xfId="0" applyNumberFormat="1" applyFont="1" applyFill="1" applyBorder="1"/>
    <xf numFmtId="4" fontId="12" fillId="0" borderId="15" xfId="0" applyNumberFormat="1" applyFont="1" applyFill="1" applyBorder="1" applyAlignment="1">
      <alignment horizontal="right"/>
    </xf>
    <xf numFmtId="4" fontId="12" fillId="0" borderId="14" xfId="0" applyNumberFormat="1" applyFont="1" applyBorder="1"/>
    <xf numFmtId="4" fontId="4" fillId="3" borderId="7" xfId="0" applyNumberFormat="1" applyFont="1" applyFill="1" applyBorder="1"/>
    <xf numFmtId="4" fontId="15" fillId="3" borderId="7" xfId="0" applyNumberFormat="1" applyFont="1" applyFill="1" applyBorder="1"/>
    <xf numFmtId="4" fontId="11" fillId="3" borderId="6" xfId="0" applyNumberFormat="1" applyFont="1" applyFill="1" applyBorder="1"/>
    <xf numFmtId="4" fontId="15" fillId="0" borderId="6" xfId="0" applyNumberFormat="1" applyFont="1" applyFill="1" applyBorder="1"/>
    <xf numFmtId="4" fontId="13" fillId="0" borderId="6" xfId="0" applyNumberFormat="1" applyFont="1" applyFill="1" applyBorder="1" applyAlignment="1">
      <alignment horizontal="right"/>
    </xf>
    <xf numFmtId="4" fontId="15" fillId="0" borderId="0" xfId="0" applyNumberFormat="1" applyFont="1" applyFill="1" applyBorder="1"/>
    <xf numFmtId="4" fontId="11" fillId="0" borderId="14" xfId="0" applyNumberFormat="1" applyFont="1" applyBorder="1"/>
    <xf numFmtId="4" fontId="4" fillId="0" borderId="0" xfId="0" applyNumberFormat="1" applyFont="1" applyBorder="1"/>
    <xf numFmtId="4" fontId="11" fillId="0" borderId="15" xfId="0" applyNumberFormat="1" applyFont="1" applyBorder="1"/>
    <xf numFmtId="4" fontId="15" fillId="0" borderId="0" xfId="0" applyNumberFormat="1" applyFont="1" applyBorder="1"/>
    <xf numFmtId="4" fontId="11" fillId="0" borderId="10" xfId="0" applyNumberFormat="1" applyFont="1" applyBorder="1"/>
    <xf numFmtId="4" fontId="6" fillId="0" borderId="11" xfId="0" applyNumberFormat="1" applyFont="1" applyBorder="1"/>
    <xf numFmtId="4" fontId="12" fillId="0" borderId="10" xfId="0" applyNumberFormat="1" applyFont="1" applyBorder="1"/>
    <xf numFmtId="3" fontId="12" fillId="0" borderId="11" xfId="0" applyNumberFormat="1" applyFont="1" applyBorder="1"/>
    <xf numFmtId="4" fontId="6" fillId="0" borderId="0" xfId="0" applyNumberFormat="1" applyFont="1" applyBorder="1" applyAlignment="1">
      <alignment horizontal="right"/>
    </xf>
    <xf numFmtId="4" fontId="18" fillId="0" borderId="2" xfId="0" applyNumberFormat="1" applyFont="1" applyBorder="1" applyAlignment="1">
      <alignment horizontal="center"/>
    </xf>
    <xf numFmtId="4" fontId="6" fillId="0" borderId="0" xfId="0" applyNumberFormat="1" applyFont="1" applyBorder="1"/>
    <xf numFmtId="3" fontId="6" fillId="0" borderId="0" xfId="0" applyNumberFormat="1" applyFont="1" applyBorder="1"/>
    <xf numFmtId="4" fontId="20" fillId="0" borderId="2" xfId="0" applyNumberFormat="1" applyFont="1" applyBorder="1" applyAlignment="1">
      <alignment horizontal="center"/>
    </xf>
    <xf numFmtId="4" fontId="4" fillId="0" borderId="2" xfId="0" applyNumberFormat="1" applyFont="1" applyBorder="1"/>
    <xf numFmtId="4" fontId="21" fillId="0" borderId="2" xfId="0" applyNumberFormat="1" applyFont="1" applyBorder="1"/>
    <xf numFmtId="4" fontId="19" fillId="0" borderId="2" xfId="0" applyNumberFormat="1" applyFont="1" applyBorder="1"/>
    <xf numFmtId="4" fontId="4" fillId="0" borderId="0" xfId="0" applyNumberFormat="1" applyFont="1" applyBorder="1" applyAlignment="1">
      <alignment horizontal="right"/>
    </xf>
    <xf numFmtId="4" fontId="4" fillId="0" borderId="2" xfId="0" applyNumberFormat="1" applyFont="1" applyBorder="1" applyAlignment="1">
      <alignment horizontal="right"/>
    </xf>
    <xf numFmtId="0" fontId="0" fillId="0" borderId="0" xfId="0" applyBorder="1"/>
    <xf numFmtId="0" fontId="4" fillId="0" borderId="2" xfId="0" applyFont="1" applyBorder="1" applyAlignment="1">
      <alignment horizontal="center"/>
    </xf>
    <xf numFmtId="2" fontId="4" fillId="0" borderId="2" xfId="0" applyNumberFormat="1" applyFont="1" applyBorder="1" applyAlignment="1">
      <alignment horizontal="center"/>
    </xf>
    <xf numFmtId="0" fontId="1" fillId="0" borderId="0" xfId="0" applyFont="1" applyBorder="1"/>
    <xf numFmtId="2" fontId="0" fillId="0" borderId="26" xfId="0" applyNumberFormat="1" applyBorder="1"/>
    <xf numFmtId="164" fontId="12" fillId="0" borderId="26" xfId="0" applyNumberFormat="1" applyFont="1" applyFill="1" applyBorder="1"/>
    <xf numFmtId="14" fontId="0" fillId="0" borderId="1" xfId="0" applyNumberFormat="1" applyFill="1" applyBorder="1"/>
    <xf numFmtId="165" fontId="0" fillId="0" borderId="1" xfId="0" applyNumberFormat="1" applyFill="1" applyBorder="1"/>
    <xf numFmtId="165" fontId="12" fillId="0" borderId="1" xfId="0" applyNumberFormat="1" applyFont="1" applyFill="1" applyBorder="1"/>
    <xf numFmtId="0" fontId="12" fillId="0" borderId="1" xfId="0" applyFont="1" applyBorder="1"/>
    <xf numFmtId="14" fontId="0" fillId="0" borderId="1" xfId="0" applyNumberFormat="1" applyBorder="1"/>
    <xf numFmtId="164" fontId="0" fillId="0" borderId="0" xfId="0" applyNumberFormat="1" applyBorder="1"/>
    <xf numFmtId="0" fontId="4" fillId="0" borderId="2" xfId="0" applyFont="1" applyFill="1" applyBorder="1" applyAlignment="1">
      <alignment horizontal="center"/>
    </xf>
    <xf numFmtId="164" fontId="0" fillId="0" borderId="26" xfId="0" applyNumberFormat="1" applyBorder="1"/>
    <xf numFmtId="0" fontId="0" fillId="0" borderId="27" xfId="0" applyBorder="1" applyAlignment="1">
      <alignment horizontal="center"/>
    </xf>
    <xf numFmtId="0" fontId="0" fillId="0" borderId="1" xfId="0" applyBorder="1"/>
    <xf numFmtId="4" fontId="11" fillId="0" borderId="14" xfId="0" applyNumberFormat="1" applyFont="1" applyFill="1" applyBorder="1"/>
    <xf numFmtId="4" fontId="11" fillId="0" borderId="0" xfId="0" applyNumberFormat="1" applyFont="1" applyFill="1" applyBorder="1"/>
    <xf numFmtId="4" fontId="11" fillId="0" borderId="0" xfId="0" applyNumberFormat="1" applyFont="1" applyBorder="1"/>
    <xf numFmtId="4" fontId="11" fillId="0" borderId="14" xfId="0" applyNumberFormat="1" applyFont="1" applyBorder="1" applyAlignment="1"/>
    <xf numFmtId="4" fontId="11" fillId="0" borderId="0" xfId="0" applyNumberFormat="1" applyFont="1" applyBorder="1" applyAlignment="1"/>
    <xf numFmtId="4" fontId="11" fillId="0" borderId="17" xfId="0" applyNumberFormat="1" applyFont="1" applyBorder="1" applyAlignment="1"/>
    <xf numFmtId="4" fontId="11" fillId="0" borderId="20" xfId="0" applyNumberFormat="1" applyFont="1" applyFill="1" applyBorder="1" applyAlignment="1">
      <alignment horizontal="center"/>
    </xf>
    <xf numFmtId="4" fontId="11" fillId="0" borderId="18" xfId="0" applyNumberFormat="1" applyFont="1" applyFill="1" applyBorder="1" applyAlignment="1">
      <alignment horizontal="center"/>
    </xf>
    <xf numFmtId="4" fontId="11" fillId="0" borderId="22" xfId="0" applyNumberFormat="1" applyFont="1" applyFill="1" applyBorder="1" applyAlignment="1">
      <alignment horizontal="center"/>
    </xf>
    <xf numFmtId="4" fontId="11" fillId="0" borderId="14" xfId="0" applyNumberFormat="1" applyFont="1" applyFill="1" applyBorder="1" applyAlignment="1"/>
    <xf numFmtId="4" fontId="11" fillId="0" borderId="0" xfId="0" applyNumberFormat="1" applyFont="1" applyFill="1" applyBorder="1" applyAlignment="1"/>
    <xf numFmtId="4" fontId="11" fillId="0" borderId="17" xfId="0" applyNumberFormat="1" applyFont="1" applyFill="1" applyBorder="1" applyAlignment="1"/>
    <xf numFmtId="0" fontId="0" fillId="5" borderId="0" xfId="0" applyFill="1"/>
    <xf numFmtId="14" fontId="0" fillId="0" borderId="1" xfId="0" applyNumberFormat="1" applyFill="1" applyBorder="1" applyAlignment="1">
      <alignment horizontal="center"/>
    </xf>
    <xf numFmtId="0" fontId="0" fillId="6" borderId="0" xfId="0" applyFill="1"/>
    <xf numFmtId="0" fontId="0" fillId="0" borderId="1" xfId="0" applyFont="1" applyFill="1" applyBorder="1"/>
    <xf numFmtId="0" fontId="0" fillId="4" borderId="0" xfId="0" applyFill="1"/>
    <xf numFmtId="0" fontId="14" fillId="4" borderId="0" xfId="0" applyFont="1" applyFill="1"/>
    <xf numFmtId="0" fontId="0" fillId="0" borderId="0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Border="1"/>
    <xf numFmtId="0" fontId="0" fillId="0" borderId="0" xfId="0" applyFill="1" applyBorder="1"/>
    <xf numFmtId="0" fontId="0" fillId="4" borderId="0" xfId="0" applyFill="1" applyBorder="1"/>
    <xf numFmtId="0" fontId="0" fillId="0" borderId="1" xfId="0" applyFont="1" applyBorder="1"/>
    <xf numFmtId="4" fontId="13" fillId="0" borderId="0" xfId="0" applyNumberFormat="1" applyFont="1" applyFill="1" applyBorder="1" applyAlignment="1">
      <alignment horizontal="left"/>
    </xf>
    <xf numFmtId="0" fontId="11" fillId="0" borderId="28" xfId="0" applyFont="1" applyFill="1" applyBorder="1"/>
    <xf numFmtId="164" fontId="24" fillId="0" borderId="1" xfId="0" applyNumberFormat="1" applyFont="1" applyFill="1" applyBorder="1"/>
    <xf numFmtId="0" fontId="25" fillId="0" borderId="1" xfId="0" applyFont="1" applyFill="1" applyBorder="1"/>
    <xf numFmtId="164" fontId="25" fillId="0" borderId="1" xfId="0" applyNumberFormat="1" applyFont="1" applyFill="1" applyBorder="1"/>
    <xf numFmtId="4" fontId="15" fillId="0" borderId="18" xfId="0" applyNumberFormat="1" applyFont="1" applyFill="1" applyBorder="1" applyAlignment="1">
      <alignment horizontal="right"/>
    </xf>
    <xf numFmtId="4" fontId="26" fillId="0" borderId="14" xfId="0" applyNumberFormat="1" applyFont="1" applyFill="1" applyBorder="1"/>
    <xf numFmtId="0" fontId="25" fillId="0" borderId="1" xfId="0" applyFont="1" applyBorder="1"/>
    <xf numFmtId="0" fontId="0" fillId="0" borderId="0" xfId="0" applyFill="1" applyBorder="1"/>
    <xf numFmtId="164" fontId="0" fillId="0" borderId="0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16" fillId="0" borderId="1" xfId="0" applyNumberFormat="1" applyFont="1" applyBorder="1" applyAlignment="1"/>
    <xf numFmtId="164" fontId="19" fillId="0" borderId="1" xfId="0" applyNumberFormat="1" applyFont="1" applyBorder="1"/>
    <xf numFmtId="164" fontId="19" fillId="0" borderId="1" xfId="0" applyNumberFormat="1" applyFont="1" applyFill="1" applyBorder="1"/>
    <xf numFmtId="164" fontId="17" fillId="0" borderId="1" xfId="0" applyNumberFormat="1" applyFont="1" applyFill="1" applyBorder="1"/>
    <xf numFmtId="165" fontId="16" fillId="0" borderId="1" xfId="0" applyNumberFormat="1" applyFont="1" applyBorder="1" applyAlignment="1"/>
    <xf numFmtId="165" fontId="19" fillId="4" borderId="1" xfId="0" applyNumberFormat="1" applyFont="1" applyFill="1" applyBorder="1"/>
    <xf numFmtId="164" fontId="25" fillId="0" borderId="15" xfId="0" applyNumberFormat="1" applyFont="1" applyFill="1" applyBorder="1"/>
    <xf numFmtId="164" fontId="12" fillId="0" borderId="1" xfId="0" applyNumberFormat="1" applyFont="1" applyFill="1" applyBorder="1" applyAlignment="1">
      <alignment horizontal="right"/>
    </xf>
    <xf numFmtId="165" fontId="19" fillId="0" borderId="26" xfId="0" applyNumberFormat="1" applyFont="1" applyBorder="1"/>
    <xf numFmtId="164" fontId="0" fillId="5" borderId="1" xfId="0" applyNumberFormat="1" applyFill="1" applyBorder="1"/>
    <xf numFmtId="14" fontId="0" fillId="0" borderId="29" xfId="0" applyNumberFormat="1" applyBorder="1" applyAlignment="1">
      <alignment horizontal="right"/>
    </xf>
    <xf numFmtId="0" fontId="0" fillId="0" borderId="27" xfId="0" applyBorder="1" applyAlignment="1">
      <alignment horizontal="left"/>
    </xf>
    <xf numFmtId="14" fontId="24" fillId="0" borderId="1" xfId="0" applyNumberFormat="1" applyFont="1" applyFill="1" applyBorder="1" applyAlignment="1">
      <alignment horizontal="center"/>
    </xf>
    <xf numFmtId="0" fontId="24" fillId="0" borderId="1" xfId="0" applyFont="1" applyFill="1" applyBorder="1"/>
    <xf numFmtId="165" fontId="24" fillId="0" borderId="1" xfId="0" applyNumberFormat="1" applyFont="1" applyFill="1" applyBorder="1"/>
    <xf numFmtId="0" fontId="24" fillId="0" borderId="0" xfId="0" applyFont="1"/>
    <xf numFmtId="165" fontId="12" fillId="0" borderId="0" xfId="0" applyNumberFormat="1" applyFont="1"/>
    <xf numFmtId="0" fontId="3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14" fontId="16" fillId="0" borderId="3" xfId="0" applyNumberFormat="1" applyFont="1" applyBorder="1" applyAlignment="1">
      <alignment horizontal="center"/>
    </xf>
    <xf numFmtId="14" fontId="16" fillId="0" borderId="5" xfId="0" applyNumberFormat="1" applyFont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16" fillId="0" borderId="5" xfId="0" applyFont="1" applyBorder="1" applyAlignment="1">
      <alignment horizontal="center"/>
    </xf>
    <xf numFmtId="0" fontId="5" fillId="0" borderId="0" xfId="0" applyFont="1" applyAlignment="1">
      <alignment horizontal="center"/>
    </xf>
    <xf numFmtId="14" fontId="0" fillId="0" borderId="3" xfId="0" applyNumberFormat="1" applyFill="1" applyBorder="1" applyAlignment="1">
      <alignment horizontal="center"/>
    </xf>
    <xf numFmtId="14" fontId="0" fillId="0" borderId="4" xfId="0" applyNumberFormat="1" applyFill="1" applyBorder="1" applyAlignment="1">
      <alignment horizontal="center"/>
    </xf>
    <xf numFmtId="14" fontId="0" fillId="0" borderId="5" xfId="0" applyNumberFormat="1" applyFill="1" applyBorder="1" applyAlignment="1">
      <alignment horizontal="center"/>
    </xf>
    <xf numFmtId="14" fontId="16" fillId="0" borderId="3" xfId="0" applyNumberFormat="1" applyFont="1" applyFill="1" applyBorder="1" applyAlignment="1">
      <alignment horizontal="right"/>
    </xf>
    <xf numFmtId="14" fontId="16" fillId="0" borderId="4" xfId="0" applyNumberFormat="1" applyFont="1" applyFill="1" applyBorder="1" applyAlignment="1">
      <alignment horizontal="right"/>
    </xf>
    <xf numFmtId="14" fontId="16" fillId="0" borderId="5" xfId="0" applyNumberFormat="1" applyFont="1" applyFill="1" applyBorder="1" applyAlignment="1">
      <alignment horizontal="right"/>
    </xf>
    <xf numFmtId="14" fontId="12" fillId="5" borderId="3" xfId="0" applyNumberFormat="1" applyFont="1" applyFill="1" applyBorder="1" applyAlignment="1">
      <alignment horizontal="center"/>
    </xf>
    <xf numFmtId="14" fontId="12" fillId="5" borderId="5" xfId="0" applyNumberFormat="1" applyFont="1" applyFill="1" applyBorder="1" applyAlignment="1">
      <alignment horizontal="center"/>
    </xf>
    <xf numFmtId="4" fontId="12" fillId="0" borderId="0" xfId="0" applyNumberFormat="1" applyFont="1" applyBorder="1" applyAlignment="1">
      <alignment horizontal="left"/>
    </xf>
    <xf numFmtId="4" fontId="0" fillId="0" borderId="0" xfId="0" applyNumberFormat="1" applyFont="1" applyBorder="1" applyAlignment="1">
      <alignment horizontal="left"/>
    </xf>
    <xf numFmtId="4" fontId="11" fillId="0" borderId="0" xfId="0" applyNumberFormat="1" applyFont="1" applyFill="1" applyBorder="1" applyAlignment="1">
      <alignment horizontal="left"/>
    </xf>
    <xf numFmtId="4" fontId="13" fillId="0" borderId="14" xfId="0" applyNumberFormat="1" applyFont="1" applyFill="1" applyBorder="1" applyAlignment="1">
      <alignment horizontal="left"/>
    </xf>
    <xf numFmtId="4" fontId="13" fillId="0" borderId="17" xfId="0" applyNumberFormat="1" applyFont="1" applyFill="1" applyBorder="1" applyAlignment="1">
      <alignment horizontal="left"/>
    </xf>
    <xf numFmtId="4" fontId="11" fillId="0" borderId="14" xfId="0" applyNumberFormat="1" applyFont="1" applyFill="1" applyBorder="1" applyAlignment="1">
      <alignment horizontal="left"/>
    </xf>
    <xf numFmtId="4" fontId="11" fillId="0" borderId="17" xfId="0" applyNumberFormat="1" applyFont="1" applyFill="1" applyBorder="1" applyAlignment="1">
      <alignment horizontal="left"/>
    </xf>
    <xf numFmtId="4" fontId="7" fillId="0" borderId="0" xfId="0" applyNumberFormat="1" applyFont="1" applyBorder="1" applyAlignment="1">
      <alignment horizontal="center"/>
    </xf>
    <xf numFmtId="0" fontId="1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/>
    </xf>
    <xf numFmtId="0" fontId="9" fillId="0" borderId="0" xfId="0" applyNumberFormat="1" applyFont="1" applyBorder="1" applyAlignment="1">
      <alignment horizontal="center"/>
    </xf>
    <xf numFmtId="0" fontId="10" fillId="0" borderId="0" xfId="0" applyFont="1" applyBorder="1" applyAlignment="1">
      <alignment horizontal="center"/>
    </xf>
    <xf numFmtId="0" fontId="12" fillId="0" borderId="0" xfId="0" applyFont="1" applyBorder="1" applyAlignment="1"/>
    <xf numFmtId="4" fontId="4" fillId="2" borderId="10" xfId="0" applyNumberFormat="1" applyFont="1" applyFill="1" applyBorder="1"/>
    <xf numFmtId="4" fontId="4" fillId="2" borderId="11" xfId="0" applyNumberFormat="1" applyFont="1" applyFill="1" applyBorder="1"/>
  </cellXfs>
  <cellStyles count="17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Bureau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Bureau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Bureau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45"/>
  <sheetViews>
    <sheetView view="pageBreakPreview" topLeftCell="A12" zoomScaleSheetLayoutView="100" workbookViewId="0">
      <selection activeCell="J45" sqref="J45"/>
    </sheetView>
  </sheetViews>
  <sheetFormatPr baseColWidth="10" defaultColWidth="11.42578125" defaultRowHeight="12.75"/>
  <cols>
    <col min="1" max="1" width="12.7109375" style="152" customWidth="1"/>
    <col min="2" max="2" width="45" style="116" customWidth="1"/>
    <col min="3" max="4" width="10.7109375" style="116" bestFit="1" customWidth="1"/>
    <col min="5" max="5" width="13" style="116" customWidth="1"/>
    <col min="6" max="6" width="3.28515625" style="116" customWidth="1"/>
    <col min="7" max="16384" width="11.42578125" style="116"/>
  </cols>
  <sheetData>
    <row r="2" spans="1:7" ht="7.5" customHeight="1"/>
    <row r="3" spans="1:7" ht="31.5" customHeight="1">
      <c r="A3" s="185" t="s">
        <v>0</v>
      </c>
      <c r="B3" s="186"/>
      <c r="C3" s="186"/>
      <c r="D3" s="186"/>
      <c r="E3" s="186"/>
    </row>
    <row r="4" spans="1:7" ht="13.5" thickBot="1"/>
    <row r="5" spans="1:7" ht="16.5" customHeight="1" thickBot="1">
      <c r="A5" s="128" t="s">
        <v>1</v>
      </c>
      <c r="B5" s="117" t="s">
        <v>2</v>
      </c>
      <c r="C5" s="118" t="s">
        <v>5</v>
      </c>
      <c r="D5" s="118" t="s">
        <v>3</v>
      </c>
      <c r="E5" s="118" t="s">
        <v>4</v>
      </c>
      <c r="G5" s="119"/>
    </row>
    <row r="6" spans="1:7" ht="16.5" customHeight="1">
      <c r="A6" s="187" t="s">
        <v>7</v>
      </c>
      <c r="B6" s="188"/>
      <c r="C6" s="188"/>
      <c r="D6" s="189"/>
      <c r="E6" s="120"/>
      <c r="G6" s="119"/>
    </row>
    <row r="7" spans="1:7" s="154" customFormat="1" ht="16.5" customHeight="1">
      <c r="A7" s="14">
        <v>42768</v>
      </c>
      <c r="B7" s="154" t="s">
        <v>75</v>
      </c>
      <c r="C7" s="121"/>
      <c r="D7" s="21">
        <v>38.799999999999997</v>
      </c>
      <c r="E7" s="9">
        <f>SUM(E6+D7-C7)</f>
        <v>38.799999999999997</v>
      </c>
      <c r="F7" s="155"/>
      <c r="G7" s="12"/>
    </row>
    <row r="8" spans="1:7" s="23" customFormat="1" ht="16.5" customHeight="1">
      <c r="A8" s="14">
        <v>42885</v>
      </c>
      <c r="B8" s="131" t="s">
        <v>59</v>
      </c>
      <c r="C8" s="21"/>
      <c r="D8" s="21">
        <v>24</v>
      </c>
      <c r="E8" s="9">
        <f>SUM(E7+D8-C8)</f>
        <v>62.8</v>
      </c>
      <c r="F8" s="155"/>
    </row>
    <row r="9" spans="1:7" s="154" customFormat="1" ht="16.5" customHeight="1">
      <c r="A9" s="14">
        <v>42885</v>
      </c>
      <c r="B9" s="147" t="s">
        <v>62</v>
      </c>
      <c r="C9" s="21"/>
      <c r="D9" s="21">
        <v>12</v>
      </c>
      <c r="E9" s="9">
        <f t="shared" ref="E9:E41" si="0">SUM(E8+D9-C9)</f>
        <v>74.8</v>
      </c>
      <c r="F9" s="155"/>
      <c r="G9" s="155"/>
    </row>
    <row r="10" spans="1:7" s="23" customFormat="1" ht="16.5" customHeight="1">
      <c r="A10" s="14">
        <v>42885</v>
      </c>
      <c r="B10" s="147" t="s">
        <v>66</v>
      </c>
      <c r="C10" s="21"/>
      <c r="D10" s="21">
        <v>45</v>
      </c>
      <c r="E10" s="9">
        <f t="shared" si="0"/>
        <v>119.8</v>
      </c>
      <c r="F10" s="155"/>
      <c r="G10" s="155"/>
    </row>
    <row r="11" spans="1:7" s="23" customFormat="1" ht="16.5" customHeight="1">
      <c r="A11" s="14">
        <v>42885</v>
      </c>
      <c r="B11" s="147" t="s">
        <v>72</v>
      </c>
      <c r="C11" s="21"/>
      <c r="D11" s="21">
        <v>60</v>
      </c>
      <c r="E11" s="9">
        <f t="shared" si="0"/>
        <v>179.8</v>
      </c>
      <c r="F11" s="155"/>
    </row>
    <row r="12" spans="1:7" s="23" customFormat="1" ht="16.5" customHeight="1">
      <c r="A12" s="14">
        <v>42899</v>
      </c>
      <c r="B12" s="147" t="s">
        <v>72</v>
      </c>
      <c r="C12" s="121"/>
      <c r="D12" s="21">
        <v>36</v>
      </c>
      <c r="E12" s="9">
        <f t="shared" si="0"/>
        <v>215.8</v>
      </c>
      <c r="F12" s="155"/>
    </row>
    <row r="13" spans="1:7" s="23" customFormat="1" ht="16.5" customHeight="1">
      <c r="A13" s="14">
        <v>42900</v>
      </c>
      <c r="B13" s="147" t="s">
        <v>70</v>
      </c>
      <c r="C13" s="121"/>
      <c r="D13" s="21">
        <v>36</v>
      </c>
      <c r="E13" s="9">
        <f t="shared" si="0"/>
        <v>251.8</v>
      </c>
      <c r="F13" s="155"/>
    </row>
    <row r="14" spans="1:7" s="23" customFormat="1" ht="16.5" customHeight="1">
      <c r="A14" s="14">
        <v>42900</v>
      </c>
      <c r="B14" s="147" t="s">
        <v>71</v>
      </c>
      <c r="C14" s="121"/>
      <c r="D14" s="21">
        <v>24</v>
      </c>
      <c r="E14" s="9">
        <f t="shared" si="0"/>
        <v>275.8</v>
      </c>
      <c r="F14" s="155"/>
      <c r="G14" s="155"/>
    </row>
    <row r="15" spans="1:7" s="23" customFormat="1" ht="16.5" customHeight="1">
      <c r="A15" s="14">
        <v>42908</v>
      </c>
      <c r="B15" s="147" t="s">
        <v>60</v>
      </c>
      <c r="C15" s="21"/>
      <c r="D15" s="21">
        <v>12</v>
      </c>
      <c r="E15" s="9">
        <f t="shared" si="0"/>
        <v>287.8</v>
      </c>
      <c r="F15" s="155"/>
    </row>
    <row r="16" spans="1:7" s="23" customFormat="1" ht="16.5" customHeight="1">
      <c r="A16" s="14">
        <v>42908</v>
      </c>
      <c r="B16" s="147" t="s">
        <v>82</v>
      </c>
      <c r="C16" s="21"/>
      <c r="D16" s="21">
        <v>48</v>
      </c>
      <c r="E16" s="9">
        <f t="shared" si="0"/>
        <v>335.8</v>
      </c>
      <c r="F16" s="155"/>
    </row>
    <row r="17" spans="1:9" s="23" customFormat="1" ht="16.5" customHeight="1">
      <c r="A17" s="14">
        <v>42908</v>
      </c>
      <c r="B17" s="147" t="s">
        <v>88</v>
      </c>
      <c r="C17" s="21"/>
      <c r="D17" s="21">
        <v>12</v>
      </c>
      <c r="E17" s="9">
        <f t="shared" si="0"/>
        <v>347.8</v>
      </c>
      <c r="I17" s="12"/>
    </row>
    <row r="18" spans="1:9" s="23" customFormat="1" ht="16.5" customHeight="1">
      <c r="A18" s="14">
        <v>42915</v>
      </c>
      <c r="B18" s="147" t="s">
        <v>61</v>
      </c>
      <c r="C18" s="21"/>
      <c r="D18" s="21">
        <v>12</v>
      </c>
      <c r="E18" s="9">
        <f t="shared" si="0"/>
        <v>359.8</v>
      </c>
      <c r="I18" s="12"/>
    </row>
    <row r="19" spans="1:9" s="23" customFormat="1" ht="16.5" customHeight="1">
      <c r="A19" s="14">
        <v>42914</v>
      </c>
      <c r="B19" s="147" t="s">
        <v>89</v>
      </c>
      <c r="C19" s="21"/>
      <c r="D19" s="21">
        <v>48</v>
      </c>
      <c r="E19" s="9">
        <f t="shared" si="0"/>
        <v>407.8</v>
      </c>
    </row>
    <row r="20" spans="1:9" s="23" customFormat="1" ht="16.5" customHeight="1">
      <c r="A20" s="14">
        <v>42927</v>
      </c>
      <c r="B20" s="147" t="s">
        <v>94</v>
      </c>
      <c r="C20" s="21"/>
      <c r="D20" s="21">
        <v>24</v>
      </c>
      <c r="E20" s="9">
        <f t="shared" si="0"/>
        <v>431.8</v>
      </c>
    </row>
    <row r="21" spans="1:9" s="23" customFormat="1" ht="16.5" customHeight="1">
      <c r="A21" s="14">
        <v>42927</v>
      </c>
      <c r="B21" s="147" t="s">
        <v>99</v>
      </c>
      <c r="C21" s="21"/>
      <c r="D21" s="21">
        <v>24</v>
      </c>
      <c r="E21" s="9">
        <f t="shared" si="0"/>
        <v>455.8</v>
      </c>
    </row>
    <row r="22" spans="1:9" s="23" customFormat="1" ht="16.5" customHeight="1">
      <c r="A22" s="14">
        <v>42934</v>
      </c>
      <c r="B22" s="147" t="s">
        <v>103</v>
      </c>
      <c r="C22" s="21"/>
      <c r="D22" s="21">
        <v>60</v>
      </c>
      <c r="E22" s="9">
        <f t="shared" si="0"/>
        <v>515.79999999999995</v>
      </c>
    </row>
    <row r="23" spans="1:9" s="23" customFormat="1" ht="16.5" customHeight="1">
      <c r="A23" s="14">
        <v>42942</v>
      </c>
      <c r="B23" s="147" t="s">
        <v>111</v>
      </c>
      <c r="C23" s="21"/>
      <c r="D23" s="21">
        <v>48</v>
      </c>
      <c r="E23" s="9">
        <f t="shared" si="0"/>
        <v>563.79999999999995</v>
      </c>
    </row>
    <row r="24" spans="1:9" s="23" customFormat="1" ht="16.5" customHeight="1">
      <c r="A24" s="14">
        <v>42972</v>
      </c>
      <c r="B24" s="147" t="s">
        <v>81</v>
      </c>
      <c r="C24" s="21"/>
      <c r="D24" s="21">
        <v>21.2</v>
      </c>
      <c r="E24" s="9">
        <f t="shared" si="0"/>
        <v>585</v>
      </c>
    </row>
    <row r="25" spans="1:9" s="23" customFormat="1" ht="16.5" customHeight="1">
      <c r="A25" s="14">
        <v>42972</v>
      </c>
      <c r="B25" s="147" t="s">
        <v>113</v>
      </c>
      <c r="C25" s="21"/>
      <c r="D25" s="21">
        <v>36</v>
      </c>
      <c r="E25" s="9">
        <f t="shared" si="0"/>
        <v>621</v>
      </c>
    </row>
    <row r="26" spans="1:9" s="23" customFormat="1" ht="16.5" customHeight="1">
      <c r="A26" s="14">
        <v>42972</v>
      </c>
      <c r="B26" s="147" t="s">
        <v>111</v>
      </c>
      <c r="C26" s="21"/>
      <c r="D26" s="9">
        <v>60</v>
      </c>
      <c r="E26" s="9">
        <f t="shared" si="0"/>
        <v>681</v>
      </c>
    </row>
    <row r="27" spans="1:9" s="23" customFormat="1" ht="16.5" customHeight="1">
      <c r="A27" s="145">
        <v>42985</v>
      </c>
      <c r="B27" s="131" t="s">
        <v>120</v>
      </c>
      <c r="C27" s="21"/>
      <c r="D27" s="21">
        <v>24</v>
      </c>
      <c r="E27" s="9">
        <f t="shared" si="0"/>
        <v>705</v>
      </c>
    </row>
    <row r="28" spans="1:9" s="23" customFormat="1" ht="16.5" customHeight="1">
      <c r="A28" s="145">
        <v>42997</v>
      </c>
      <c r="B28" s="147" t="s">
        <v>131</v>
      </c>
      <c r="C28" s="9"/>
      <c r="D28" s="9">
        <v>108</v>
      </c>
      <c r="E28" s="9">
        <f t="shared" si="0"/>
        <v>813</v>
      </c>
    </row>
    <row r="29" spans="1:9" s="23" customFormat="1" ht="16.5" customHeight="1">
      <c r="A29" s="14">
        <v>42997</v>
      </c>
      <c r="B29" s="147" t="s">
        <v>119</v>
      </c>
      <c r="C29" s="9"/>
      <c r="D29" s="9">
        <v>12</v>
      </c>
      <c r="E29" s="9">
        <f t="shared" si="0"/>
        <v>825</v>
      </c>
    </row>
    <row r="30" spans="1:9" s="23" customFormat="1" ht="16.5" customHeight="1">
      <c r="A30" s="14">
        <v>42997</v>
      </c>
      <c r="B30" s="147" t="s">
        <v>123</v>
      </c>
      <c r="C30" s="9"/>
      <c r="D30" s="9">
        <v>36</v>
      </c>
      <c r="E30" s="9">
        <f t="shared" si="0"/>
        <v>861</v>
      </c>
    </row>
    <row r="31" spans="1:9" s="23" customFormat="1" ht="16.5" customHeight="1">
      <c r="A31" s="145">
        <v>42998</v>
      </c>
      <c r="B31" s="147" t="s">
        <v>126</v>
      </c>
      <c r="C31" s="9"/>
      <c r="D31" s="9">
        <v>12</v>
      </c>
      <c r="E31" s="9">
        <f t="shared" si="0"/>
        <v>873</v>
      </c>
    </row>
    <row r="32" spans="1:9" s="23" customFormat="1" ht="16.5" customHeight="1">
      <c r="A32" s="145">
        <v>42998</v>
      </c>
      <c r="B32" s="147" t="s">
        <v>127</v>
      </c>
      <c r="C32" s="9"/>
      <c r="D32" s="9">
        <v>48</v>
      </c>
      <c r="E32" s="9">
        <f t="shared" si="0"/>
        <v>921</v>
      </c>
    </row>
    <row r="33" spans="1:7" s="23" customFormat="1" ht="16.5" customHeight="1">
      <c r="A33" s="145">
        <v>42999</v>
      </c>
      <c r="B33" s="147" t="s">
        <v>129</v>
      </c>
      <c r="C33" s="9"/>
      <c r="D33" s="9">
        <v>108</v>
      </c>
      <c r="E33" s="9">
        <f t="shared" si="0"/>
        <v>1029</v>
      </c>
    </row>
    <row r="34" spans="1:7" s="23" customFormat="1" ht="16.5" customHeight="1">
      <c r="A34" s="145">
        <v>43006</v>
      </c>
      <c r="B34" s="147" t="s">
        <v>118</v>
      </c>
      <c r="C34" s="9"/>
      <c r="D34" s="9">
        <v>36</v>
      </c>
      <c r="E34" s="9">
        <f t="shared" si="0"/>
        <v>1065</v>
      </c>
    </row>
    <row r="35" spans="1:7" s="23" customFormat="1" ht="16.5" customHeight="1">
      <c r="A35" s="145">
        <v>43012</v>
      </c>
      <c r="B35" s="147" t="s">
        <v>140</v>
      </c>
      <c r="C35" s="9"/>
      <c r="D35" s="9">
        <v>12</v>
      </c>
      <c r="E35" s="9">
        <f t="shared" si="0"/>
        <v>1077</v>
      </c>
    </row>
    <row r="36" spans="1:7" s="165" customFormat="1" ht="16.5" customHeight="1">
      <c r="A36" s="14">
        <v>43028</v>
      </c>
      <c r="B36" s="147" t="s">
        <v>112</v>
      </c>
      <c r="C36" s="9"/>
      <c r="D36" s="9">
        <v>96</v>
      </c>
      <c r="E36" s="9">
        <f t="shared" si="0"/>
        <v>1173</v>
      </c>
    </row>
    <row r="37" spans="1:7" s="23" customFormat="1" ht="16.5" customHeight="1">
      <c r="A37" s="145">
        <v>43074</v>
      </c>
      <c r="B37" s="160" t="s">
        <v>148</v>
      </c>
      <c r="C37" s="159"/>
      <c r="D37" s="161">
        <v>12</v>
      </c>
      <c r="E37" s="9">
        <f t="shared" si="0"/>
        <v>1185</v>
      </c>
    </row>
    <row r="38" spans="1:7" s="23" customFormat="1" ht="16.5" customHeight="1">
      <c r="A38" s="145">
        <v>43083</v>
      </c>
      <c r="B38" s="160" t="s">
        <v>153</v>
      </c>
      <c r="C38" s="159"/>
      <c r="D38" s="161">
        <v>36</v>
      </c>
      <c r="E38" s="9">
        <f t="shared" si="0"/>
        <v>1221</v>
      </c>
    </row>
    <row r="39" spans="1:7" s="23" customFormat="1" ht="16.5" customHeight="1">
      <c r="A39" s="145">
        <v>43087</v>
      </c>
      <c r="B39" s="160" t="s">
        <v>119</v>
      </c>
      <c r="C39" s="161"/>
      <c r="D39" s="161">
        <v>84</v>
      </c>
      <c r="E39" s="9">
        <f t="shared" si="0"/>
        <v>1305</v>
      </c>
    </row>
    <row r="40" spans="1:7" s="23" customFormat="1" ht="16.5" customHeight="1">
      <c r="A40" s="145">
        <v>43098</v>
      </c>
      <c r="B40" s="160" t="s">
        <v>156</v>
      </c>
      <c r="C40" s="161"/>
      <c r="D40" s="161">
        <v>24</v>
      </c>
      <c r="E40" s="9">
        <f t="shared" si="0"/>
        <v>1329</v>
      </c>
    </row>
    <row r="41" spans="1:7" s="23" customFormat="1" ht="16.5" customHeight="1">
      <c r="A41" s="145">
        <v>43098</v>
      </c>
      <c r="B41" s="160" t="s">
        <v>166</v>
      </c>
      <c r="C41" s="161"/>
      <c r="D41" s="161">
        <v>30</v>
      </c>
      <c r="E41" s="9">
        <f t="shared" si="0"/>
        <v>1359</v>
      </c>
      <c r="G41" s="166"/>
    </row>
    <row r="42" spans="1:7" ht="16.5" customHeight="1">
      <c r="A42" s="190" t="s">
        <v>13</v>
      </c>
      <c r="B42" s="191"/>
      <c r="C42" s="168">
        <f>SUM(C7:C41)</f>
        <v>0</v>
      </c>
      <c r="D42" s="168">
        <f>SUM(D7:D41)</f>
        <v>1359</v>
      </c>
      <c r="E42" s="170">
        <f>SUM(D42-C42)</f>
        <v>1359</v>
      </c>
    </row>
    <row r="45" spans="1:7">
      <c r="C45" s="127"/>
      <c r="D45" s="127"/>
      <c r="E45" s="127"/>
    </row>
  </sheetData>
  <sheetProtection algorithmName="SHA-512" hashValue="0BA+fBu5HGSrHi0B9Hj6qxe3RRvkzU+Mxb572kecp7un/ZSIaIqNsR1Pve64ZdJvmF2rgyhfkxuPjrMFq0PVNw==" saltValue="4z5oywYkJyOfCS0U7JeeIQ==" spinCount="100000" sheet="1" objects="1" scenarios="1"/>
  <sortState ref="A31:D33">
    <sortCondition ref="A31"/>
  </sortState>
  <mergeCells count="3">
    <mergeCell ref="A3:E3"/>
    <mergeCell ref="A6:D6"/>
    <mergeCell ref="A42:B42"/>
  </mergeCells>
  <phoneticPr fontId="0" type="noConversion"/>
  <pageMargins left="0.78740157499999996" right="0.78740157499999996" top="0.984251969" bottom="0.984251969" header="0.4921259845" footer="0.4921259845"/>
  <pageSetup paperSize="9" scale="94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7"/>
  <sheetViews>
    <sheetView view="pageBreakPreview" topLeftCell="A4" zoomScale="110" zoomScaleSheetLayoutView="110" workbookViewId="0">
      <selection activeCell="C24" sqref="C24"/>
    </sheetView>
  </sheetViews>
  <sheetFormatPr baseColWidth="10" defaultColWidth="11.42578125" defaultRowHeight="12.75"/>
  <cols>
    <col min="1" max="1" width="12.7109375" style="150" customWidth="1"/>
    <col min="2" max="2" width="47" style="116" customWidth="1"/>
    <col min="3" max="3" width="9.7109375" style="116" bestFit="1" customWidth="1"/>
    <col min="4" max="5" width="13" style="116" customWidth="1"/>
    <col min="6" max="16384" width="11.42578125" style="116"/>
  </cols>
  <sheetData>
    <row r="2" spans="1:7" ht="7.5" customHeight="1"/>
    <row r="3" spans="1:7" ht="31.5" customHeight="1">
      <c r="A3" s="185" t="s">
        <v>47</v>
      </c>
      <c r="B3" s="186"/>
      <c r="C3" s="186"/>
      <c r="D3" s="186"/>
      <c r="E3" s="186"/>
    </row>
    <row r="4" spans="1:7" ht="13.5" thickBot="1"/>
    <row r="5" spans="1:7" ht="16.5" customHeight="1" thickBot="1">
      <c r="A5" s="117" t="s">
        <v>1</v>
      </c>
      <c r="B5" s="117" t="s">
        <v>2</v>
      </c>
      <c r="C5" s="118" t="s">
        <v>5</v>
      </c>
      <c r="D5" s="118" t="s">
        <v>3</v>
      </c>
      <c r="E5" s="118" t="s">
        <v>4</v>
      </c>
      <c r="G5" s="119"/>
    </row>
    <row r="6" spans="1:7" ht="16.5" customHeight="1">
      <c r="A6" s="187" t="s">
        <v>7</v>
      </c>
      <c r="B6" s="188"/>
      <c r="C6" s="188"/>
      <c r="D6" s="189"/>
      <c r="E6" s="120">
        <v>0</v>
      </c>
      <c r="G6" s="119"/>
    </row>
    <row r="7" spans="1:7" ht="16.5" customHeight="1">
      <c r="A7" s="145">
        <v>42844</v>
      </c>
      <c r="B7" s="147" t="s">
        <v>77</v>
      </c>
      <c r="C7" s="21">
        <v>151.82</v>
      </c>
      <c r="D7" s="9"/>
      <c r="E7" s="8">
        <f>SUM(E6+D7-C7)</f>
        <v>-151.82</v>
      </c>
    </row>
    <row r="8" spans="1:7" ht="16.5" customHeight="1">
      <c r="A8" s="151">
        <v>42846</v>
      </c>
      <c r="B8" s="153" t="s">
        <v>78</v>
      </c>
      <c r="C8" s="21">
        <v>667.54</v>
      </c>
      <c r="D8" s="9"/>
      <c r="E8" s="8">
        <f t="shared" ref="E8:E23" si="0">SUM(E7+D8-C8)</f>
        <v>-819.3599999999999</v>
      </c>
    </row>
    <row r="9" spans="1:7" ht="16.5" customHeight="1">
      <c r="A9" s="145">
        <v>42870</v>
      </c>
      <c r="B9" s="147" t="s">
        <v>63</v>
      </c>
      <c r="C9" s="21">
        <v>166</v>
      </c>
      <c r="D9" s="9"/>
      <c r="E9" s="8">
        <f t="shared" si="0"/>
        <v>-985.3599999999999</v>
      </c>
    </row>
    <row r="10" spans="1:7" ht="16.5" customHeight="1">
      <c r="A10" s="14">
        <v>42872</v>
      </c>
      <c r="B10" s="5" t="s">
        <v>64</v>
      </c>
      <c r="C10" s="21"/>
      <c r="D10" s="9">
        <v>151.82</v>
      </c>
      <c r="E10" s="8">
        <f t="shared" si="0"/>
        <v>-833.54</v>
      </c>
    </row>
    <row r="11" spans="1:7" ht="16.5" customHeight="1">
      <c r="A11" s="145">
        <v>42872</v>
      </c>
      <c r="B11" s="147" t="s">
        <v>65</v>
      </c>
      <c r="C11" s="9"/>
      <c r="D11" s="9">
        <v>517.38</v>
      </c>
      <c r="E11" s="8">
        <f t="shared" si="0"/>
        <v>-316.15999999999997</v>
      </c>
    </row>
    <row r="12" spans="1:7" ht="16.5" customHeight="1">
      <c r="A12" s="14">
        <v>43045</v>
      </c>
      <c r="B12" s="5" t="s">
        <v>146</v>
      </c>
      <c r="C12" s="9">
        <v>235.5</v>
      </c>
      <c r="D12" s="9"/>
      <c r="E12" s="8">
        <f t="shared" si="0"/>
        <v>-551.66</v>
      </c>
    </row>
    <row r="13" spans="1:7" ht="16.5" customHeight="1">
      <c r="A13" s="14">
        <v>43087</v>
      </c>
      <c r="B13" s="147" t="s">
        <v>157</v>
      </c>
      <c r="C13" s="9">
        <v>362</v>
      </c>
      <c r="D13" s="9"/>
      <c r="E13" s="8">
        <f t="shared" si="0"/>
        <v>-913.66</v>
      </c>
    </row>
    <row r="14" spans="1:7" ht="16.5" customHeight="1">
      <c r="A14" s="145">
        <v>43087</v>
      </c>
      <c r="B14" s="5" t="s">
        <v>158</v>
      </c>
      <c r="C14" s="9">
        <v>280</v>
      </c>
      <c r="D14" s="9"/>
      <c r="E14" s="8">
        <f t="shared" si="0"/>
        <v>-1193.6599999999999</v>
      </c>
    </row>
    <row r="15" spans="1:7" ht="16.5" customHeight="1">
      <c r="A15" s="145">
        <v>43087</v>
      </c>
      <c r="B15" s="5" t="s">
        <v>159</v>
      </c>
      <c r="C15" s="9">
        <v>247.38</v>
      </c>
      <c r="D15" s="9"/>
      <c r="E15" s="8">
        <f t="shared" si="0"/>
        <v>-1441.04</v>
      </c>
    </row>
    <row r="16" spans="1:7" ht="16.5" customHeight="1">
      <c r="A16" s="14">
        <v>43087</v>
      </c>
      <c r="B16" s="5" t="s">
        <v>190</v>
      </c>
      <c r="C16" s="9">
        <v>964.5</v>
      </c>
      <c r="D16" s="9"/>
      <c r="E16" s="8">
        <f t="shared" si="0"/>
        <v>-2405.54</v>
      </c>
    </row>
    <row r="17" spans="1:7" ht="16.5" customHeight="1">
      <c r="A17" s="14">
        <v>43087</v>
      </c>
      <c r="B17" s="160" t="s">
        <v>191</v>
      </c>
      <c r="C17" s="9"/>
      <c r="D17" s="9">
        <v>964.5</v>
      </c>
      <c r="E17" s="8">
        <f t="shared" si="0"/>
        <v>-1441.04</v>
      </c>
    </row>
    <row r="18" spans="1:7" ht="16.5" customHeight="1">
      <c r="A18" s="145">
        <v>43098</v>
      </c>
      <c r="B18" s="5" t="s">
        <v>169</v>
      </c>
      <c r="C18" s="9">
        <v>87.23</v>
      </c>
      <c r="D18" s="9"/>
      <c r="E18" s="8">
        <f t="shared" si="0"/>
        <v>-1528.27</v>
      </c>
    </row>
    <row r="19" spans="1:7" ht="16.5" customHeight="1">
      <c r="A19" s="151">
        <v>43100</v>
      </c>
      <c r="B19" s="164" t="s">
        <v>164</v>
      </c>
      <c r="C19" s="161">
        <v>51</v>
      </c>
      <c r="D19" s="9"/>
      <c r="E19" s="8">
        <f t="shared" si="0"/>
        <v>-1579.27</v>
      </c>
      <c r="G19" s="127"/>
    </row>
    <row r="20" spans="1:7" ht="16.5" customHeight="1">
      <c r="A20" s="151">
        <v>43100</v>
      </c>
      <c r="B20" s="160" t="s">
        <v>165</v>
      </c>
      <c r="C20" s="161">
        <v>45</v>
      </c>
      <c r="D20" s="9"/>
      <c r="E20" s="8">
        <f t="shared" si="0"/>
        <v>-1624.27</v>
      </c>
    </row>
    <row r="21" spans="1:7" ht="16.5" customHeight="1">
      <c r="A21" s="151">
        <v>43100</v>
      </c>
      <c r="B21" s="160" t="s">
        <v>171</v>
      </c>
      <c r="C21" s="161">
        <v>45</v>
      </c>
      <c r="D21" s="9"/>
      <c r="E21" s="8">
        <f t="shared" si="0"/>
        <v>-1669.27</v>
      </c>
    </row>
    <row r="22" spans="1:7" ht="16.5" customHeight="1">
      <c r="A22" s="151">
        <v>43100</v>
      </c>
      <c r="B22" s="160" t="s">
        <v>163</v>
      </c>
      <c r="C22" s="161">
        <v>75</v>
      </c>
      <c r="D22" s="9"/>
      <c r="E22" s="8">
        <f t="shared" si="0"/>
        <v>-1744.27</v>
      </c>
    </row>
    <row r="23" spans="1:7" ht="16.5" customHeight="1">
      <c r="A23" s="151">
        <v>43100</v>
      </c>
      <c r="B23" s="160" t="s">
        <v>187</v>
      </c>
      <c r="C23" s="161">
        <v>48</v>
      </c>
      <c r="D23" s="9"/>
      <c r="E23" s="8">
        <f t="shared" si="0"/>
        <v>-1792.27</v>
      </c>
      <c r="G23" s="127"/>
    </row>
    <row r="24" spans="1:7" ht="16.5" customHeight="1">
      <c r="A24" s="190" t="s">
        <v>13</v>
      </c>
      <c r="B24" s="191"/>
      <c r="C24" s="168">
        <f>SUM(C7:C23)</f>
        <v>3425.97</v>
      </c>
      <c r="D24" s="168">
        <f>SUM(D7:D23)</f>
        <v>1633.7</v>
      </c>
      <c r="E24" s="169">
        <f>SUM(D24-C24)</f>
        <v>-1792.2699999999998</v>
      </c>
    </row>
    <row r="26" spans="1:7">
      <c r="C26" s="127"/>
    </row>
    <row r="27" spans="1:7">
      <c r="C27" s="127"/>
      <c r="D27" s="127"/>
      <c r="E27" s="127"/>
    </row>
  </sheetData>
  <sheetProtection algorithmName="SHA-512" hashValue="l6bPS3o50x/LHL62uJzvQnWo4j5afKgnPJmw1lx76Sc6Kv+Vg+lgcTIceEdqRq93uIQ2ETmEv2W/NIPjRcIocQ==" saltValue="4OUD199JUcKiEyC7A6U2Tg==" spinCount="100000" sheet="1" objects="1" scenarios="1"/>
  <mergeCells count="3">
    <mergeCell ref="A3:E3"/>
    <mergeCell ref="A6:D6"/>
    <mergeCell ref="A24:B24"/>
  </mergeCells>
  <phoneticPr fontId="0" type="noConversion"/>
  <pageMargins left="0.78740157499999996" right="0.78740157499999996" top="0.984251969" bottom="0.984251969" header="0.4921259845" footer="0.4921259845"/>
  <pageSetup paperSize="9" scale="91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2"/>
  <sheetViews>
    <sheetView view="pageBreakPreview" workbookViewId="0">
      <selection activeCell="C7" sqref="C7:C9"/>
    </sheetView>
  </sheetViews>
  <sheetFormatPr baseColWidth="10" defaultColWidth="11.42578125" defaultRowHeight="12.75"/>
  <cols>
    <col min="1" max="1" width="10.140625" style="116" customWidth="1"/>
    <col min="2" max="2" width="41.7109375" style="116" customWidth="1"/>
    <col min="3" max="4" width="13" style="116" customWidth="1"/>
    <col min="5" max="5" width="14.140625" style="116" customWidth="1"/>
    <col min="6" max="16384" width="11.42578125" style="116"/>
  </cols>
  <sheetData>
    <row r="2" spans="1:7" ht="7.5" customHeight="1"/>
    <row r="3" spans="1:7" ht="31.5" customHeight="1">
      <c r="A3" s="185" t="s">
        <v>6</v>
      </c>
      <c r="B3" s="186"/>
      <c r="C3" s="186"/>
      <c r="D3" s="186"/>
      <c r="E3" s="186"/>
    </row>
    <row r="4" spans="1:7" ht="13.5" thickBot="1"/>
    <row r="5" spans="1:7" ht="16.5" customHeight="1" thickBot="1">
      <c r="A5" s="117" t="s">
        <v>1</v>
      </c>
      <c r="B5" s="117" t="s">
        <v>2</v>
      </c>
      <c r="C5" s="118" t="s">
        <v>5</v>
      </c>
      <c r="D5" s="118" t="s">
        <v>3</v>
      </c>
      <c r="E5" s="118" t="s">
        <v>4</v>
      </c>
      <c r="G5" s="119"/>
    </row>
    <row r="6" spans="1:7" ht="16.5" customHeight="1">
      <c r="A6" s="187" t="s">
        <v>8</v>
      </c>
      <c r="B6" s="188"/>
      <c r="C6" s="188"/>
      <c r="D6" s="189"/>
      <c r="E6" s="120">
        <v>0</v>
      </c>
      <c r="G6" s="119"/>
    </row>
    <row r="7" spans="1:7" ht="16.5" customHeight="1">
      <c r="A7" s="126">
        <v>42850</v>
      </c>
      <c r="B7" s="5" t="s">
        <v>93</v>
      </c>
      <c r="C7" s="9">
        <v>23.88</v>
      </c>
      <c r="D7" s="8"/>
      <c r="E7" s="8">
        <f>SUM(+D7-C7)</f>
        <v>-23.88</v>
      </c>
    </row>
    <row r="8" spans="1:7" ht="16.5" customHeight="1">
      <c r="A8" s="122">
        <v>43076</v>
      </c>
      <c r="B8" s="147" t="s">
        <v>151</v>
      </c>
      <c r="C8" s="21">
        <v>1047.48</v>
      </c>
      <c r="D8" s="8"/>
      <c r="E8" s="8">
        <f>SUM(E7+D8-C8)</f>
        <v>-1071.3600000000001</v>
      </c>
    </row>
    <row r="9" spans="1:7" ht="16.5" customHeight="1">
      <c r="A9" s="126"/>
      <c r="B9" s="15"/>
      <c r="C9" s="9"/>
      <c r="D9" s="8"/>
      <c r="E9" s="8">
        <f>SUM(E8+D9-C9)</f>
        <v>-1071.3600000000001</v>
      </c>
    </row>
    <row r="10" spans="1:7" ht="16.5" customHeight="1">
      <c r="A10" s="126"/>
      <c r="B10" s="5"/>
      <c r="C10" s="8"/>
      <c r="D10" s="8"/>
      <c r="E10" s="8">
        <f>SUM(E9+D10-C10)</f>
        <v>-1071.3600000000001</v>
      </c>
    </row>
    <row r="11" spans="1:7" ht="16.5" customHeight="1">
      <c r="A11" s="126"/>
      <c r="B11" s="125"/>
      <c r="C11" s="8"/>
      <c r="D11" s="8"/>
      <c r="E11" s="8">
        <f>SUM(E10+D11-C11)</f>
        <v>-1071.3600000000001</v>
      </c>
    </row>
    <row r="12" spans="1:7" ht="16.5" customHeight="1">
      <c r="A12" s="190" t="s">
        <v>13</v>
      </c>
      <c r="B12" s="191"/>
      <c r="C12" s="168">
        <f>SUM(C7:C11)</f>
        <v>1071.3600000000001</v>
      </c>
      <c r="D12" s="168">
        <f>SUM(D7:D11)</f>
        <v>0</v>
      </c>
      <c r="E12" s="171">
        <f>SUM(D12-C12)</f>
        <v>-1071.3600000000001</v>
      </c>
    </row>
  </sheetData>
  <sheetProtection algorithmName="SHA-512" hashValue="F3VTKVllZG4ltn0XmNcm0xLyZm+Zt6czq81F/2G7UPA/AjTP5Sau+2/dOm6rd1AAcwoBvI4FNQpVUxSwRZCPfw==" saltValue="NPeEmh3TXxQ/dHbiypBD1g==" spinCount="100000" sheet="1" objects="1" scenarios="1"/>
  <mergeCells count="3">
    <mergeCell ref="A3:E3"/>
    <mergeCell ref="A6:D6"/>
    <mergeCell ref="A12:B12"/>
  </mergeCells>
  <phoneticPr fontId="0" type="noConversion"/>
  <pageMargins left="0.78740157499999996" right="0.78740157499999996" top="0.984251969" bottom="0.984251969" header="0.4921259845" footer="0.4921259845"/>
  <pageSetup paperSize="9" scale="94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0"/>
  <sheetViews>
    <sheetView zoomScaleSheetLayoutView="100" workbookViewId="0">
      <selection activeCell="H23" sqref="H23"/>
    </sheetView>
  </sheetViews>
  <sheetFormatPr baseColWidth="10" defaultColWidth="11.42578125" defaultRowHeight="12.75"/>
  <cols>
    <col min="1" max="1" width="10.85546875" style="23" customWidth="1"/>
    <col min="2" max="2" width="41.85546875" style="116" customWidth="1"/>
    <col min="3" max="3" width="11.42578125" style="116" customWidth="1"/>
    <col min="4" max="4" width="10.85546875" style="116" customWidth="1"/>
    <col min="5" max="5" width="13" style="116" customWidth="1"/>
    <col min="6" max="16384" width="11.42578125" style="116"/>
  </cols>
  <sheetData>
    <row r="2" spans="1:7" ht="7.5" customHeight="1"/>
    <row r="3" spans="1:7" ht="31.5" customHeight="1">
      <c r="A3" s="185" t="s">
        <v>15</v>
      </c>
      <c r="B3" s="186"/>
      <c r="C3" s="186"/>
      <c r="D3" s="186"/>
      <c r="E3" s="186"/>
    </row>
    <row r="4" spans="1:7" ht="13.5" thickBot="1"/>
    <row r="5" spans="1:7" ht="16.5" customHeight="1" thickBot="1">
      <c r="A5" s="128" t="s">
        <v>1</v>
      </c>
      <c r="B5" s="117" t="s">
        <v>2</v>
      </c>
      <c r="C5" s="118" t="s">
        <v>5</v>
      </c>
      <c r="D5" s="118" t="s">
        <v>3</v>
      </c>
      <c r="E5" s="118" t="s">
        <v>4</v>
      </c>
      <c r="G5" s="119"/>
    </row>
    <row r="6" spans="1:7" ht="16.5" customHeight="1">
      <c r="A6" s="187" t="s">
        <v>8</v>
      </c>
      <c r="B6" s="188"/>
      <c r="C6" s="188"/>
      <c r="D6" s="189"/>
      <c r="E6" s="129">
        <v>0</v>
      </c>
      <c r="G6" s="119"/>
    </row>
    <row r="7" spans="1:7" ht="16.5" customHeight="1">
      <c r="A7" s="178">
        <v>42736</v>
      </c>
      <c r="B7" s="179" t="s">
        <v>198</v>
      </c>
      <c r="C7" s="167"/>
      <c r="D7" s="21">
        <v>1917.83</v>
      </c>
      <c r="E7" s="8">
        <v>1917.83</v>
      </c>
      <c r="G7" s="119"/>
    </row>
    <row r="8" spans="1:7" ht="16.5" customHeight="1">
      <c r="A8" s="122">
        <v>43024</v>
      </c>
      <c r="B8" s="156" t="s">
        <v>161</v>
      </c>
      <c r="C8" s="130"/>
      <c r="D8" s="21">
        <v>2000</v>
      </c>
      <c r="E8" s="8">
        <f>SUM(E7+D8)</f>
        <v>3917.83</v>
      </c>
      <c r="G8" s="119"/>
    </row>
    <row r="9" spans="1:7" ht="16.5" customHeight="1">
      <c r="A9" s="122">
        <v>43083</v>
      </c>
      <c r="B9" s="156" t="s">
        <v>162</v>
      </c>
      <c r="C9" s="130"/>
      <c r="D9" s="21">
        <v>1200</v>
      </c>
      <c r="E9" s="8">
        <f t="shared" ref="E9" si="0">SUM(E8+D9-C9)</f>
        <v>5117.83</v>
      </c>
    </row>
    <row r="10" spans="1:7" ht="16.5" customHeight="1">
      <c r="A10" s="190" t="s">
        <v>13</v>
      </c>
      <c r="B10" s="191"/>
      <c r="C10" s="172">
        <f>SUM(C7:C9)</f>
        <v>0</v>
      </c>
      <c r="D10" s="172">
        <f>SUM(D7:D9)</f>
        <v>5117.83</v>
      </c>
      <c r="E10" s="173">
        <f>SUM(D10-C10)</f>
        <v>5117.83</v>
      </c>
    </row>
  </sheetData>
  <sheetProtection algorithmName="SHA-512" hashValue="bShO7GpApbPBCehiL9LiU/GhvvGjVxqo49hc7rtfrd58+RL/xL6wf5ajv7895taCyckXiMkGp1VElj+bn/lpoA==" saltValue="D4NdqXhNcLs0TVL47pIeng==" spinCount="100000" sheet="1" objects="1" scenarios="1"/>
  <mergeCells count="3">
    <mergeCell ref="A3:E3"/>
    <mergeCell ref="A6:D6"/>
    <mergeCell ref="A10:B10"/>
  </mergeCells>
  <phoneticPr fontId="0" type="noConversion"/>
  <pageMargins left="0.78740157499999996" right="0.78740157499999996" top="0.984251969" bottom="0.984251969" header="0.4921259845" footer="0.4921259845"/>
  <pageSetup paperSize="9" scale="98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2"/>
  <sheetViews>
    <sheetView view="pageBreakPreview" workbookViewId="0">
      <selection activeCell="G6" sqref="G6"/>
    </sheetView>
  </sheetViews>
  <sheetFormatPr baseColWidth="10" defaultColWidth="11.42578125" defaultRowHeight="12.75"/>
  <cols>
    <col min="1" max="1" width="11.7109375" style="150" customWidth="1"/>
    <col min="2" max="2" width="47.28515625" style="116" customWidth="1"/>
    <col min="3" max="3" width="9.42578125" style="116" customWidth="1"/>
    <col min="4" max="4" width="10" style="116" customWidth="1"/>
    <col min="5" max="5" width="11.140625" style="116" customWidth="1"/>
    <col min="6" max="16384" width="11.42578125" style="116"/>
  </cols>
  <sheetData>
    <row r="1" spans="1:7" ht="25.5" customHeight="1">
      <c r="A1" s="185" t="s">
        <v>14</v>
      </c>
      <c r="B1" s="186"/>
      <c r="C1" s="186"/>
      <c r="D1" s="186"/>
      <c r="E1" s="186"/>
    </row>
    <row r="2" spans="1:7" ht="13.5" thickBot="1"/>
    <row r="3" spans="1:7" ht="16.5" customHeight="1" thickBot="1">
      <c r="A3" s="117" t="s">
        <v>1</v>
      </c>
      <c r="B3" s="117" t="s">
        <v>2</v>
      </c>
      <c r="C3" s="118" t="s">
        <v>5</v>
      </c>
      <c r="D3" s="118" t="s">
        <v>3</v>
      </c>
      <c r="E3" s="118" t="s">
        <v>4</v>
      </c>
      <c r="G3" s="119"/>
    </row>
    <row r="4" spans="1:7" ht="16.5" customHeight="1">
      <c r="A4" s="187" t="s">
        <v>8</v>
      </c>
      <c r="B4" s="188"/>
      <c r="C4" s="188"/>
      <c r="D4" s="189"/>
      <c r="E4" s="120">
        <v>0</v>
      </c>
      <c r="G4" s="119"/>
    </row>
    <row r="5" spans="1:7" ht="16.5" customHeight="1">
      <c r="A5" s="14">
        <v>42753</v>
      </c>
      <c r="B5" s="5" t="s">
        <v>85</v>
      </c>
      <c r="C5" s="21">
        <v>123</v>
      </c>
      <c r="D5" s="9"/>
      <c r="E5" s="8">
        <f>SUM(E4+D5-C5)</f>
        <v>-123</v>
      </c>
      <c r="G5" s="127"/>
    </row>
    <row r="6" spans="1:7" ht="16.5" customHeight="1">
      <c r="A6" s="145">
        <v>42849</v>
      </c>
      <c r="B6" s="5" t="s">
        <v>68</v>
      </c>
      <c r="C6" s="21">
        <v>38</v>
      </c>
      <c r="D6" s="21"/>
      <c r="E6" s="120">
        <f>SUM(E5+D6-C6)</f>
        <v>-161</v>
      </c>
      <c r="G6" s="127"/>
    </row>
    <row r="7" spans="1:7" ht="16.5" customHeight="1">
      <c r="A7" s="14">
        <v>42853</v>
      </c>
      <c r="B7" s="5" t="s">
        <v>58</v>
      </c>
      <c r="C7" s="21">
        <v>51</v>
      </c>
      <c r="D7" s="21"/>
      <c r="E7" s="8">
        <f>SUM(E6+D7-C7)</f>
        <v>-212</v>
      </c>
    </row>
    <row r="8" spans="1:7" ht="16.5" customHeight="1">
      <c r="A8" s="14">
        <v>42856</v>
      </c>
      <c r="B8" s="147" t="s">
        <v>67</v>
      </c>
      <c r="C8" s="21">
        <v>0</v>
      </c>
      <c r="D8" s="9"/>
      <c r="E8" s="8">
        <f t="shared" ref="E8:E29" si="0">SUM(E7+D8-C8)</f>
        <v>-212</v>
      </c>
      <c r="G8" s="127"/>
    </row>
    <row r="9" spans="1:7" ht="16.5" customHeight="1">
      <c r="A9" s="14">
        <v>42858</v>
      </c>
      <c r="B9" s="147" t="s">
        <v>69</v>
      </c>
      <c r="C9" s="121"/>
      <c r="D9" s="9">
        <v>30</v>
      </c>
      <c r="E9" s="120">
        <f t="shared" si="0"/>
        <v>-182</v>
      </c>
    </row>
    <row r="10" spans="1:7" ht="16.5" customHeight="1">
      <c r="A10" s="14">
        <v>42888</v>
      </c>
      <c r="B10" s="147" t="s">
        <v>83</v>
      </c>
      <c r="C10" s="121">
        <v>204</v>
      </c>
      <c r="D10" s="9"/>
      <c r="E10" s="8">
        <f t="shared" si="0"/>
        <v>-386</v>
      </c>
    </row>
    <row r="11" spans="1:7" ht="16.5" customHeight="1">
      <c r="A11" s="145">
        <v>42888</v>
      </c>
      <c r="B11" s="5" t="s">
        <v>84</v>
      </c>
      <c r="C11" s="21">
        <v>68</v>
      </c>
      <c r="D11" s="9"/>
      <c r="E11" s="8">
        <f t="shared" si="0"/>
        <v>-454</v>
      </c>
    </row>
    <row r="12" spans="1:7" ht="16.5" customHeight="1">
      <c r="A12" s="145">
        <v>42906</v>
      </c>
      <c r="B12" s="5" t="s">
        <v>92</v>
      </c>
      <c r="C12" s="121">
        <v>51</v>
      </c>
      <c r="D12" s="9"/>
      <c r="E12" s="120">
        <f t="shared" si="0"/>
        <v>-505</v>
      </c>
    </row>
    <row r="13" spans="1:7" ht="16.5" customHeight="1">
      <c r="A13" s="145">
        <v>42915</v>
      </c>
      <c r="B13" s="5" t="s">
        <v>97</v>
      </c>
      <c r="C13" s="121">
        <v>36</v>
      </c>
      <c r="D13" s="9"/>
      <c r="E13" s="8">
        <f t="shared" si="0"/>
        <v>-541</v>
      </c>
    </row>
    <row r="14" spans="1:7" ht="16.5" customHeight="1">
      <c r="A14" s="145">
        <v>42917</v>
      </c>
      <c r="B14" s="147" t="s">
        <v>98</v>
      </c>
      <c r="C14" s="21">
        <v>168</v>
      </c>
      <c r="D14" s="9"/>
      <c r="E14" s="8">
        <f t="shared" si="0"/>
        <v>-709</v>
      </c>
    </row>
    <row r="15" spans="1:7" ht="16.5" customHeight="1">
      <c r="A15" s="145">
        <v>42919</v>
      </c>
      <c r="B15" s="5" t="s">
        <v>101</v>
      </c>
      <c r="C15" s="9">
        <v>37.32</v>
      </c>
      <c r="D15" s="9"/>
      <c r="E15" s="120">
        <f t="shared" si="0"/>
        <v>-746.32</v>
      </c>
    </row>
    <row r="16" spans="1:7" ht="16.5" customHeight="1">
      <c r="A16" s="145">
        <v>42926</v>
      </c>
      <c r="B16" s="5" t="s">
        <v>102</v>
      </c>
      <c r="C16" s="9">
        <v>46.68</v>
      </c>
      <c r="D16" s="9"/>
      <c r="E16" s="8">
        <f t="shared" si="0"/>
        <v>-793</v>
      </c>
    </row>
    <row r="17" spans="1:7" ht="16.5" customHeight="1">
      <c r="A17" s="145">
        <v>42926</v>
      </c>
      <c r="B17" s="5" t="s">
        <v>95</v>
      </c>
      <c r="C17" s="9">
        <v>114.3</v>
      </c>
      <c r="D17" s="9"/>
      <c r="E17" s="8">
        <f t="shared" si="0"/>
        <v>-907.3</v>
      </c>
    </row>
    <row r="18" spans="1:7" ht="16.5" customHeight="1">
      <c r="A18" s="14">
        <v>42961</v>
      </c>
      <c r="B18" s="5" t="s">
        <v>114</v>
      </c>
      <c r="C18" s="21">
        <v>132</v>
      </c>
      <c r="D18" s="9"/>
      <c r="E18" s="120">
        <f t="shared" si="0"/>
        <v>-1039.3</v>
      </c>
    </row>
    <row r="19" spans="1:7" ht="16.5" customHeight="1">
      <c r="A19" s="14">
        <v>42982</v>
      </c>
      <c r="B19" s="5" t="s">
        <v>117</v>
      </c>
      <c r="C19" s="21">
        <v>96</v>
      </c>
      <c r="D19" s="123"/>
      <c r="E19" s="8">
        <f t="shared" si="0"/>
        <v>-1135.3</v>
      </c>
    </row>
    <row r="20" spans="1:7" ht="16.5" customHeight="1">
      <c r="A20" s="14">
        <v>42989</v>
      </c>
      <c r="B20" s="5" t="s">
        <v>121</v>
      </c>
      <c r="C20" s="21">
        <v>27</v>
      </c>
      <c r="D20" s="123"/>
      <c r="E20" s="8">
        <f t="shared" si="0"/>
        <v>-1162.3</v>
      </c>
    </row>
    <row r="21" spans="1:7" ht="16.5" customHeight="1">
      <c r="A21" s="14">
        <v>42996</v>
      </c>
      <c r="B21" s="147" t="s">
        <v>130</v>
      </c>
      <c r="C21" s="21">
        <v>120</v>
      </c>
      <c r="D21" s="123"/>
      <c r="E21" s="120">
        <f t="shared" si="0"/>
        <v>-1282.3</v>
      </c>
    </row>
    <row r="22" spans="1:7" ht="16.5" customHeight="1">
      <c r="A22" s="145">
        <v>43008</v>
      </c>
      <c r="B22" s="5" t="s">
        <v>136</v>
      </c>
      <c r="C22" s="9">
        <v>84.4</v>
      </c>
      <c r="D22" s="123"/>
      <c r="E22" s="8">
        <f t="shared" si="0"/>
        <v>-1366.7</v>
      </c>
    </row>
    <row r="23" spans="1:7" ht="16.5" customHeight="1">
      <c r="A23" s="145">
        <v>43010</v>
      </c>
      <c r="B23" s="147" t="s">
        <v>144</v>
      </c>
      <c r="C23" s="9">
        <v>264</v>
      </c>
      <c r="D23" s="123"/>
      <c r="E23" s="8">
        <f t="shared" si="0"/>
        <v>-1630.7</v>
      </c>
    </row>
    <row r="24" spans="1:7" ht="16.5" customHeight="1">
      <c r="A24" s="145">
        <v>43012</v>
      </c>
      <c r="B24" s="5" t="s">
        <v>137</v>
      </c>
      <c r="C24" s="9">
        <v>250.2</v>
      </c>
      <c r="D24" s="123"/>
      <c r="E24" s="120">
        <f t="shared" si="0"/>
        <v>-1880.9</v>
      </c>
    </row>
    <row r="25" spans="1:7" ht="16.5" customHeight="1">
      <c r="A25" s="145">
        <v>43041</v>
      </c>
      <c r="B25" s="5" t="s">
        <v>143</v>
      </c>
      <c r="C25" s="124">
        <v>180</v>
      </c>
      <c r="D25" s="123"/>
      <c r="E25" s="8">
        <f t="shared" si="0"/>
        <v>-2060.9</v>
      </c>
    </row>
    <row r="26" spans="1:7" ht="16.5" customHeight="1">
      <c r="A26" s="14">
        <v>43071</v>
      </c>
      <c r="B26" s="5" t="s">
        <v>149</v>
      </c>
      <c r="C26" s="124">
        <v>36</v>
      </c>
      <c r="D26" s="123"/>
      <c r="E26" s="8">
        <f t="shared" si="0"/>
        <v>-2096.9</v>
      </c>
    </row>
    <row r="27" spans="1:7" ht="16.5" customHeight="1">
      <c r="A27" s="14">
        <v>43082</v>
      </c>
      <c r="B27" s="160" t="s">
        <v>147</v>
      </c>
      <c r="C27" s="174">
        <v>214.08</v>
      </c>
      <c r="D27" s="123"/>
      <c r="E27" s="120">
        <f t="shared" si="0"/>
        <v>-2310.98</v>
      </c>
    </row>
    <row r="28" spans="1:7" ht="16.5" customHeight="1">
      <c r="A28" s="14">
        <v>43088</v>
      </c>
      <c r="B28" s="5" t="s">
        <v>154</v>
      </c>
      <c r="C28" s="9">
        <v>93</v>
      </c>
      <c r="D28" s="123"/>
      <c r="E28" s="8">
        <f t="shared" si="0"/>
        <v>-2403.98</v>
      </c>
    </row>
    <row r="29" spans="1:7" ht="16.5" customHeight="1">
      <c r="A29" s="145">
        <v>43100</v>
      </c>
      <c r="B29" s="5" t="s">
        <v>170</v>
      </c>
      <c r="C29" s="123">
        <v>60</v>
      </c>
      <c r="D29" s="123"/>
      <c r="E29" s="8">
        <f t="shared" si="0"/>
        <v>-2463.98</v>
      </c>
      <c r="G29" s="127"/>
    </row>
    <row r="30" spans="1:7" ht="16.5" customHeight="1">
      <c r="A30" s="192" t="s">
        <v>13</v>
      </c>
      <c r="B30" s="193"/>
      <c r="C30" s="168">
        <f>SUM(C5:C29)</f>
        <v>2493.98</v>
      </c>
      <c r="D30" s="168">
        <f>SUM(D5:D29)</f>
        <v>30</v>
      </c>
      <c r="E30" s="176">
        <f>SUM(D30-C30)</f>
        <v>-2463.98</v>
      </c>
    </row>
    <row r="32" spans="1:7">
      <c r="C32" s="127"/>
      <c r="D32" s="127"/>
      <c r="E32" s="127"/>
    </row>
  </sheetData>
  <sheetProtection algorithmName="SHA-512" hashValue="rWHwXy7mB5HS1VGB/2SOFK1c1kY/QeYxG0HpjT3BwCdTgEy7jvDtHvRcBG4yB/bXILH7aCN3/KO3qLAvPaWVxw==" saltValue="81JIIKY56mdw5IKkEB/Z4w==" spinCount="100000" sheet="1" objects="1" scenarios="1"/>
  <sortState ref="A20:C29">
    <sortCondition ref="A20"/>
  </sortState>
  <mergeCells count="3">
    <mergeCell ref="A1:E1"/>
    <mergeCell ref="A4:D4"/>
    <mergeCell ref="A30:B30"/>
  </mergeCells>
  <phoneticPr fontId="0" type="noConversion"/>
  <pageMargins left="0.78740157499999996" right="0.78740157499999996" top="0.984251969" bottom="0.984251969" header="0.4921259845" footer="0.4921259845"/>
  <pageSetup paperSize="9" scale="92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U77"/>
  <sheetViews>
    <sheetView topLeftCell="A35" zoomScale="110" zoomScaleNormal="110" workbookViewId="0">
      <selection activeCell="B13" sqref="B13"/>
    </sheetView>
  </sheetViews>
  <sheetFormatPr baseColWidth="10" defaultRowHeight="12.75"/>
  <cols>
    <col min="1" max="1" width="13.28515625" style="13" customWidth="1"/>
    <col min="2" max="2" width="49.42578125" bestFit="1" customWidth="1"/>
    <col min="3" max="5" width="10.85546875" style="1"/>
  </cols>
  <sheetData>
    <row r="1" spans="1:151" ht="8.25" customHeight="1"/>
    <row r="2" spans="1:151" ht="32.25" customHeight="1">
      <c r="A2" s="194" t="s">
        <v>55</v>
      </c>
      <c r="B2" s="194"/>
      <c r="C2" s="194"/>
      <c r="D2" s="194"/>
      <c r="E2" s="194"/>
    </row>
    <row r="3" spans="1:151" ht="13.5" thickBot="1"/>
    <row r="4" spans="1:151" s="4" customFormat="1" ht="18" customHeight="1" thickBot="1">
      <c r="A4" s="7" t="s">
        <v>9</v>
      </c>
      <c r="B4" s="2" t="s">
        <v>10</v>
      </c>
      <c r="C4" s="3" t="s">
        <v>11</v>
      </c>
      <c r="D4" s="3" t="s">
        <v>12</v>
      </c>
      <c r="E4" s="3" t="s">
        <v>13</v>
      </c>
    </row>
    <row r="5" spans="1:151">
      <c r="A5" s="195" t="s">
        <v>8</v>
      </c>
      <c r="B5" s="196"/>
      <c r="C5" s="196"/>
      <c r="D5" s="197"/>
      <c r="E5" s="9">
        <v>1917.83</v>
      </c>
    </row>
    <row r="6" spans="1:151" s="6" customFormat="1">
      <c r="A6" s="14">
        <v>42753</v>
      </c>
      <c r="B6" s="147" t="s">
        <v>76</v>
      </c>
      <c r="C6" s="21">
        <v>123</v>
      </c>
      <c r="D6" s="9"/>
      <c r="E6" s="9">
        <f>SUM(E5+D6-C6)</f>
        <v>1794.83</v>
      </c>
    </row>
    <row r="7" spans="1:151" s="144" customFormat="1">
      <c r="A7" s="145">
        <v>42768</v>
      </c>
      <c r="B7" s="147" t="s">
        <v>75</v>
      </c>
      <c r="C7" s="21"/>
      <c r="D7" s="9">
        <v>38.799999999999997</v>
      </c>
      <c r="E7" s="9">
        <f>SUM(E6+D7-C7)</f>
        <v>1833.6299999999999</v>
      </c>
      <c r="F7" s="148"/>
      <c r="G7" s="148"/>
      <c r="H7" s="148"/>
      <c r="I7" s="148"/>
      <c r="J7" s="148"/>
      <c r="K7" s="148"/>
      <c r="L7" s="148"/>
      <c r="M7" s="148"/>
      <c r="N7" s="148"/>
      <c r="O7" s="148"/>
      <c r="P7" s="148"/>
      <c r="Q7" s="148"/>
      <c r="R7" s="148"/>
      <c r="S7" s="148"/>
      <c r="T7" s="148"/>
      <c r="U7" s="148"/>
      <c r="V7" s="148"/>
      <c r="W7" s="148"/>
      <c r="X7" s="148"/>
      <c r="Y7" s="148"/>
      <c r="Z7" s="148"/>
      <c r="AA7" s="148"/>
      <c r="AB7" s="148"/>
      <c r="AC7" s="148"/>
      <c r="AD7" s="148"/>
      <c r="AE7" s="148"/>
      <c r="AF7" s="148"/>
      <c r="AG7" s="148"/>
      <c r="AH7" s="148"/>
      <c r="AI7" s="148"/>
      <c r="AJ7" s="148"/>
      <c r="AK7" s="148"/>
      <c r="AL7" s="148"/>
      <c r="AM7" s="148"/>
      <c r="AN7" s="148"/>
      <c r="AO7" s="148"/>
      <c r="AP7" s="148"/>
      <c r="AQ7" s="148"/>
      <c r="AR7" s="148"/>
      <c r="AS7" s="148"/>
      <c r="AT7" s="148"/>
      <c r="AU7" s="148"/>
      <c r="AV7" s="148"/>
      <c r="AW7" s="148"/>
      <c r="AX7" s="148"/>
      <c r="AY7" s="148"/>
      <c r="AZ7" s="148"/>
      <c r="BA7" s="148"/>
      <c r="BB7" s="148"/>
      <c r="BC7" s="148"/>
      <c r="BD7" s="148"/>
      <c r="BE7" s="148"/>
      <c r="BF7" s="148"/>
      <c r="BG7" s="148"/>
      <c r="BH7" s="148"/>
      <c r="BI7" s="148"/>
      <c r="BJ7" s="148"/>
      <c r="BK7" s="148"/>
      <c r="BL7" s="148"/>
      <c r="BM7" s="148"/>
      <c r="BN7" s="148"/>
      <c r="BO7" s="148"/>
      <c r="BP7" s="148"/>
      <c r="BQ7" s="148"/>
      <c r="BR7" s="148"/>
      <c r="BS7" s="148"/>
      <c r="BT7" s="148"/>
      <c r="BU7" s="148"/>
      <c r="BV7" s="148"/>
      <c r="BW7" s="148"/>
      <c r="BX7" s="148"/>
      <c r="BY7" s="148"/>
      <c r="BZ7" s="148"/>
      <c r="CA7" s="148"/>
      <c r="CB7" s="148"/>
      <c r="CC7" s="148"/>
      <c r="CD7" s="148"/>
      <c r="CE7" s="148"/>
      <c r="CF7" s="148"/>
      <c r="CG7" s="148"/>
      <c r="CH7" s="148"/>
      <c r="CI7" s="148"/>
      <c r="CJ7" s="148"/>
      <c r="CK7" s="148"/>
      <c r="CL7" s="148"/>
      <c r="CM7" s="148"/>
      <c r="CN7" s="148"/>
      <c r="CO7" s="148"/>
      <c r="CP7" s="148"/>
      <c r="CQ7" s="148"/>
      <c r="CR7" s="148"/>
      <c r="CS7" s="148"/>
      <c r="CT7" s="148"/>
      <c r="CU7" s="148"/>
      <c r="CV7" s="148"/>
      <c r="CW7" s="148"/>
      <c r="CX7" s="148"/>
      <c r="CY7" s="148"/>
      <c r="CZ7" s="148"/>
      <c r="DA7" s="148"/>
      <c r="DB7" s="148"/>
      <c r="DC7" s="148"/>
      <c r="DD7" s="148"/>
      <c r="DE7" s="148"/>
      <c r="DF7" s="148"/>
      <c r="DG7" s="148"/>
      <c r="DH7" s="148"/>
      <c r="DI7" s="148"/>
      <c r="DJ7" s="148"/>
      <c r="DK7" s="148"/>
      <c r="DL7" s="148"/>
      <c r="DM7" s="148"/>
      <c r="DN7" s="148"/>
      <c r="DO7" s="148"/>
      <c r="DP7" s="148"/>
      <c r="DQ7" s="148"/>
      <c r="DR7" s="148"/>
      <c r="DS7" s="148"/>
      <c r="DT7" s="148"/>
      <c r="DU7" s="148"/>
      <c r="DV7" s="148"/>
      <c r="DW7" s="148"/>
      <c r="DX7" s="148"/>
      <c r="DY7" s="148"/>
      <c r="DZ7" s="148"/>
      <c r="EA7" s="148"/>
      <c r="EB7" s="148"/>
      <c r="EC7" s="148"/>
      <c r="ED7" s="148"/>
      <c r="EE7" s="148"/>
      <c r="EF7" s="148"/>
      <c r="EG7" s="148"/>
      <c r="EH7" s="148"/>
      <c r="EI7" s="148"/>
      <c r="EJ7" s="148"/>
      <c r="EK7" s="148"/>
      <c r="EL7" s="148"/>
      <c r="EM7" s="148"/>
      <c r="EN7" s="148"/>
      <c r="EO7" s="148"/>
      <c r="EP7" s="148"/>
      <c r="EQ7" s="148"/>
      <c r="ER7" s="148"/>
      <c r="ES7" s="148"/>
      <c r="ET7" s="148"/>
      <c r="EU7" s="148"/>
    </row>
    <row r="8" spans="1:151" s="144" customFormat="1">
      <c r="A8" s="145">
        <v>42844</v>
      </c>
      <c r="B8" s="147" t="s">
        <v>77</v>
      </c>
      <c r="C8" s="21">
        <v>151.82</v>
      </c>
      <c r="D8" s="9"/>
      <c r="E8" s="9">
        <f>SUM(E7+D8-C8)</f>
        <v>1681.81</v>
      </c>
      <c r="F8" s="148"/>
      <c r="G8" s="148"/>
      <c r="H8" s="148"/>
      <c r="I8" s="148"/>
      <c r="J8" s="148"/>
      <c r="K8" s="148"/>
      <c r="L8" s="148"/>
      <c r="M8" s="148"/>
      <c r="N8" s="148"/>
      <c r="O8" s="148"/>
      <c r="P8" s="148"/>
      <c r="Q8" s="148"/>
      <c r="R8" s="148"/>
      <c r="S8" s="148"/>
      <c r="T8" s="148"/>
      <c r="U8" s="148"/>
      <c r="V8" s="148"/>
      <c r="W8" s="148"/>
      <c r="X8" s="148"/>
      <c r="Y8" s="148"/>
      <c r="Z8" s="148"/>
      <c r="AA8" s="148"/>
      <c r="AB8" s="148"/>
      <c r="AC8" s="148"/>
      <c r="AD8" s="148"/>
      <c r="AE8" s="148"/>
      <c r="AF8" s="148"/>
      <c r="AG8" s="148"/>
      <c r="AH8" s="148"/>
      <c r="AI8" s="148"/>
      <c r="AJ8" s="148"/>
      <c r="AK8" s="148"/>
      <c r="AL8" s="148"/>
      <c r="AM8" s="148"/>
      <c r="AN8" s="148"/>
      <c r="AO8" s="148"/>
      <c r="AP8" s="148"/>
      <c r="AQ8" s="148"/>
      <c r="AR8" s="148"/>
      <c r="AS8" s="148"/>
      <c r="AT8" s="148"/>
      <c r="AU8" s="148"/>
      <c r="AV8" s="148"/>
      <c r="AW8" s="148"/>
      <c r="AX8" s="148"/>
      <c r="AY8" s="148"/>
      <c r="AZ8" s="148"/>
      <c r="BA8" s="148"/>
      <c r="BB8" s="148"/>
      <c r="BC8" s="148"/>
      <c r="BD8" s="148"/>
      <c r="BE8" s="148"/>
      <c r="BF8" s="148"/>
      <c r="BG8" s="148"/>
      <c r="BH8" s="148"/>
      <c r="BI8" s="148"/>
      <c r="BJ8" s="148"/>
      <c r="BK8" s="148"/>
      <c r="BL8" s="148"/>
      <c r="BM8" s="148"/>
      <c r="BN8" s="148"/>
      <c r="BO8" s="148"/>
      <c r="BP8" s="148"/>
      <c r="BQ8" s="148"/>
      <c r="BR8" s="148"/>
      <c r="BS8" s="148"/>
      <c r="BT8" s="148"/>
      <c r="BU8" s="148"/>
      <c r="BV8" s="148"/>
      <c r="BW8" s="148"/>
      <c r="BX8" s="148"/>
      <c r="BY8" s="148"/>
      <c r="BZ8" s="148"/>
      <c r="CA8" s="148"/>
      <c r="CB8" s="148"/>
      <c r="CC8" s="148"/>
      <c r="CD8" s="148"/>
      <c r="CE8" s="148"/>
      <c r="CF8" s="148"/>
      <c r="CG8" s="148"/>
      <c r="CH8" s="148"/>
      <c r="CI8" s="148"/>
      <c r="CJ8" s="148"/>
      <c r="CK8" s="148"/>
      <c r="CL8" s="148"/>
      <c r="CM8" s="148"/>
      <c r="CN8" s="148"/>
      <c r="CO8" s="148"/>
      <c r="CP8" s="148"/>
      <c r="CQ8" s="148"/>
      <c r="CR8" s="148"/>
      <c r="CS8" s="148"/>
      <c r="CT8" s="148"/>
      <c r="CU8" s="148"/>
      <c r="CV8" s="148"/>
      <c r="CW8" s="148"/>
      <c r="CX8" s="148"/>
      <c r="CY8" s="148"/>
      <c r="CZ8" s="148"/>
      <c r="DA8" s="148"/>
      <c r="DB8" s="148"/>
      <c r="DC8" s="148"/>
      <c r="DD8" s="148"/>
      <c r="DE8" s="148"/>
      <c r="DF8" s="148"/>
      <c r="DG8" s="148"/>
      <c r="DH8" s="148"/>
      <c r="DI8" s="148"/>
      <c r="DJ8" s="148"/>
      <c r="DK8" s="148"/>
      <c r="DL8" s="148"/>
      <c r="DM8" s="148"/>
      <c r="DN8" s="148"/>
      <c r="DO8" s="148"/>
      <c r="DP8" s="148"/>
      <c r="DQ8" s="148"/>
      <c r="DR8" s="148"/>
      <c r="DS8" s="148"/>
      <c r="DT8" s="148"/>
      <c r="DU8" s="148"/>
      <c r="DV8" s="148"/>
      <c r="DW8" s="148"/>
      <c r="DX8" s="148"/>
      <c r="DY8" s="148"/>
      <c r="DZ8" s="148"/>
      <c r="EA8" s="148"/>
      <c r="EB8" s="148"/>
      <c r="EC8" s="148"/>
      <c r="ED8" s="148"/>
      <c r="EE8" s="148"/>
      <c r="EF8" s="148"/>
      <c r="EG8" s="148"/>
      <c r="EH8" s="148"/>
      <c r="EI8" s="148"/>
      <c r="EJ8" s="148"/>
      <c r="EK8" s="148"/>
      <c r="EL8" s="148"/>
      <c r="EM8" s="148"/>
      <c r="EN8" s="148"/>
      <c r="EO8" s="148"/>
      <c r="EP8" s="148"/>
      <c r="EQ8" s="148"/>
      <c r="ER8" s="148"/>
      <c r="ES8" s="148"/>
      <c r="ET8" s="148"/>
      <c r="EU8" s="148"/>
    </row>
    <row r="9" spans="1:151" s="144" customFormat="1">
      <c r="A9" s="145">
        <v>42846</v>
      </c>
      <c r="B9" s="5" t="s">
        <v>78</v>
      </c>
      <c r="C9" s="175">
        <v>667.54</v>
      </c>
      <c r="D9" s="9"/>
      <c r="E9" s="9">
        <f>SUM(E8+D9-C9)</f>
        <v>1014.27</v>
      </c>
      <c r="F9" s="148"/>
      <c r="G9" s="148"/>
      <c r="H9" s="148"/>
      <c r="I9" s="148"/>
      <c r="J9" s="148"/>
      <c r="K9" s="148"/>
      <c r="L9" s="148"/>
      <c r="M9" s="148"/>
      <c r="N9" s="148"/>
      <c r="O9" s="148"/>
      <c r="P9" s="148"/>
      <c r="Q9" s="148"/>
      <c r="R9" s="148"/>
      <c r="S9" s="148"/>
      <c r="T9" s="148"/>
      <c r="U9" s="148"/>
      <c r="V9" s="148"/>
      <c r="W9" s="148"/>
      <c r="X9" s="148"/>
      <c r="Y9" s="148"/>
      <c r="Z9" s="148"/>
      <c r="AA9" s="148"/>
      <c r="AB9" s="148"/>
      <c r="AC9" s="148"/>
      <c r="AD9" s="148"/>
      <c r="AE9" s="148"/>
      <c r="AF9" s="148"/>
      <c r="AG9" s="148"/>
      <c r="AH9" s="148"/>
      <c r="AI9" s="148"/>
      <c r="AJ9" s="148"/>
      <c r="AK9" s="148"/>
      <c r="AL9" s="148"/>
      <c r="AM9" s="148"/>
      <c r="AN9" s="148"/>
      <c r="AO9" s="148"/>
      <c r="AP9" s="148"/>
      <c r="AQ9" s="148"/>
      <c r="AR9" s="148"/>
      <c r="AS9" s="148"/>
      <c r="AT9" s="148"/>
      <c r="AU9" s="148"/>
      <c r="AV9" s="148"/>
      <c r="AW9" s="148"/>
      <c r="AX9" s="148"/>
      <c r="AY9" s="148"/>
      <c r="AZ9" s="148"/>
      <c r="BA9" s="148"/>
      <c r="BB9" s="148"/>
      <c r="BC9" s="148"/>
      <c r="BD9" s="148"/>
      <c r="BE9" s="148"/>
      <c r="BF9" s="148"/>
      <c r="BG9" s="148"/>
      <c r="BH9" s="148"/>
      <c r="BI9" s="148"/>
      <c r="BJ9" s="148"/>
      <c r="BK9" s="148"/>
      <c r="BL9" s="148"/>
      <c r="BM9" s="148"/>
      <c r="BN9" s="148"/>
      <c r="BO9" s="148"/>
      <c r="BP9" s="148"/>
      <c r="BQ9" s="148"/>
      <c r="BR9" s="148"/>
      <c r="BS9" s="148"/>
      <c r="BT9" s="148"/>
      <c r="BU9" s="148"/>
      <c r="BV9" s="148"/>
      <c r="BW9" s="148"/>
      <c r="BX9" s="148"/>
      <c r="BY9" s="148"/>
      <c r="BZ9" s="148"/>
      <c r="CA9" s="148"/>
      <c r="CB9" s="148"/>
      <c r="CC9" s="148"/>
      <c r="CD9" s="148"/>
      <c r="CE9" s="148"/>
      <c r="CF9" s="148"/>
      <c r="CG9" s="148"/>
      <c r="CH9" s="148"/>
      <c r="CI9" s="148"/>
      <c r="CJ9" s="148"/>
      <c r="CK9" s="148"/>
      <c r="CL9" s="148"/>
      <c r="CM9" s="148"/>
      <c r="CN9" s="148"/>
      <c r="CO9" s="148"/>
      <c r="CP9" s="148"/>
      <c r="CQ9" s="148"/>
      <c r="CR9" s="148"/>
      <c r="CS9" s="148"/>
      <c r="CT9" s="148"/>
      <c r="CU9" s="148"/>
      <c r="CV9" s="148"/>
      <c r="CW9" s="148"/>
      <c r="CX9" s="148"/>
      <c r="CY9" s="148"/>
      <c r="CZ9" s="148"/>
      <c r="DA9" s="148"/>
      <c r="DB9" s="148"/>
      <c r="DC9" s="148"/>
      <c r="DD9" s="148"/>
      <c r="DE9" s="148"/>
      <c r="DF9" s="148"/>
      <c r="DG9" s="148"/>
      <c r="DH9" s="148"/>
      <c r="DI9" s="148"/>
      <c r="DJ9" s="148"/>
      <c r="DK9" s="148"/>
      <c r="DL9" s="148"/>
      <c r="DM9" s="148"/>
      <c r="DN9" s="148"/>
      <c r="DO9" s="148"/>
      <c r="DP9" s="148"/>
      <c r="DQ9" s="148"/>
      <c r="DR9" s="148"/>
      <c r="DS9" s="148"/>
      <c r="DT9" s="148"/>
      <c r="DU9" s="148"/>
      <c r="DV9" s="148"/>
      <c r="DW9" s="148"/>
      <c r="DX9" s="148"/>
      <c r="DY9" s="148"/>
      <c r="DZ9" s="148"/>
      <c r="EA9" s="148"/>
      <c r="EB9" s="148"/>
      <c r="EC9" s="148"/>
      <c r="ED9" s="148"/>
      <c r="EE9" s="148"/>
      <c r="EF9" s="148"/>
      <c r="EG9" s="148"/>
      <c r="EH9" s="148"/>
      <c r="EI9" s="148"/>
      <c r="EJ9" s="148"/>
      <c r="EK9" s="148"/>
      <c r="EL9" s="148"/>
      <c r="EM9" s="148"/>
      <c r="EN9" s="148"/>
      <c r="EO9" s="148"/>
      <c r="EP9" s="148"/>
      <c r="EQ9" s="148"/>
      <c r="ER9" s="148"/>
      <c r="ES9" s="148"/>
      <c r="ET9" s="148"/>
      <c r="EU9" s="148"/>
    </row>
    <row r="10" spans="1:151" s="144" customFormat="1">
      <c r="A10" s="145">
        <v>42849</v>
      </c>
      <c r="B10" s="5" t="s">
        <v>79</v>
      </c>
      <c r="C10" s="21">
        <v>38</v>
      </c>
      <c r="D10" s="9"/>
      <c r="E10" s="9">
        <f t="shared" ref="E10:E73" si="0">SUM(E9+D10-C10)</f>
        <v>976.27</v>
      </c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  <c r="BX10" s="148"/>
      <c r="BY10" s="148"/>
      <c r="BZ10" s="148"/>
      <c r="CA10" s="148"/>
      <c r="CB10" s="148"/>
      <c r="CC10" s="148"/>
      <c r="CD10" s="148"/>
      <c r="CE10" s="148"/>
      <c r="CF10" s="148"/>
      <c r="CG10" s="148"/>
      <c r="CH10" s="148"/>
      <c r="CI10" s="148"/>
      <c r="CJ10" s="148"/>
      <c r="CK10" s="148"/>
      <c r="CL10" s="148"/>
      <c r="CM10" s="148"/>
      <c r="CN10" s="148"/>
      <c r="CO10" s="148"/>
      <c r="CP10" s="148"/>
      <c r="CQ10" s="148"/>
      <c r="CR10" s="148"/>
      <c r="CS10" s="148"/>
      <c r="CT10" s="148"/>
      <c r="CU10" s="148"/>
      <c r="CV10" s="148"/>
      <c r="CW10" s="148"/>
      <c r="CX10" s="148"/>
      <c r="CY10" s="148"/>
      <c r="CZ10" s="148"/>
      <c r="DA10" s="148"/>
      <c r="DB10" s="148"/>
      <c r="DC10" s="148"/>
      <c r="DD10" s="148"/>
      <c r="DE10" s="148"/>
      <c r="DF10" s="148"/>
      <c r="DG10" s="148"/>
      <c r="DH10" s="148"/>
      <c r="DI10" s="148"/>
      <c r="DJ10" s="148"/>
      <c r="DK10" s="148"/>
      <c r="DL10" s="148"/>
      <c r="DM10" s="148"/>
      <c r="DN10" s="148"/>
      <c r="DO10" s="148"/>
      <c r="DP10" s="148"/>
      <c r="DQ10" s="148"/>
      <c r="DR10" s="148"/>
      <c r="DS10" s="148"/>
      <c r="DT10" s="148"/>
      <c r="DU10" s="148"/>
      <c r="DV10" s="148"/>
      <c r="DW10" s="148"/>
      <c r="DX10" s="148"/>
      <c r="DY10" s="148"/>
      <c r="DZ10" s="148"/>
      <c r="EA10" s="148"/>
      <c r="EB10" s="148"/>
      <c r="EC10" s="148"/>
      <c r="ED10" s="148"/>
      <c r="EE10" s="148"/>
      <c r="EF10" s="148"/>
      <c r="EG10" s="148"/>
      <c r="EH10" s="148"/>
      <c r="EI10" s="148"/>
      <c r="EJ10" s="148"/>
      <c r="EK10" s="148"/>
      <c r="EL10" s="148"/>
      <c r="EM10" s="148"/>
      <c r="EN10" s="148"/>
      <c r="EO10" s="148"/>
      <c r="EP10" s="148"/>
      <c r="EQ10" s="148"/>
      <c r="ER10" s="148"/>
      <c r="ES10" s="148"/>
      <c r="ET10" s="148"/>
      <c r="EU10" s="148"/>
    </row>
    <row r="11" spans="1:151" s="144" customFormat="1">
      <c r="A11" s="145">
        <v>42850</v>
      </c>
      <c r="B11" s="5" t="s">
        <v>80</v>
      </c>
      <c r="C11" s="21">
        <v>23.88</v>
      </c>
      <c r="D11" s="9"/>
      <c r="E11" s="9">
        <f t="shared" si="0"/>
        <v>952.39</v>
      </c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  <c r="BX11" s="148"/>
      <c r="BY11" s="148"/>
      <c r="BZ11" s="148"/>
      <c r="CA11" s="148"/>
      <c r="CB11" s="148"/>
      <c r="CC11" s="148"/>
      <c r="CD11" s="148"/>
      <c r="CE11" s="148"/>
      <c r="CF11" s="148"/>
      <c r="CG11" s="148"/>
      <c r="CH11" s="148"/>
      <c r="CI11" s="148"/>
      <c r="CJ11" s="148"/>
      <c r="CK11" s="148"/>
      <c r="CL11" s="148"/>
      <c r="CM11" s="148"/>
      <c r="CN11" s="148"/>
      <c r="CO11" s="148"/>
      <c r="CP11" s="148"/>
      <c r="CQ11" s="148"/>
      <c r="CR11" s="148"/>
      <c r="CS11" s="148"/>
      <c r="CT11" s="148"/>
      <c r="CU11" s="148"/>
      <c r="CV11" s="148"/>
      <c r="CW11" s="148"/>
      <c r="CX11" s="148"/>
      <c r="CY11" s="148"/>
      <c r="CZ11" s="148"/>
      <c r="DA11" s="148"/>
      <c r="DB11" s="148"/>
      <c r="DC11" s="148"/>
      <c r="DD11" s="148"/>
      <c r="DE11" s="148"/>
      <c r="DF11" s="148"/>
      <c r="DG11" s="148"/>
      <c r="DH11" s="148"/>
      <c r="DI11" s="148"/>
      <c r="DJ11" s="148"/>
      <c r="DK11" s="148"/>
      <c r="DL11" s="148"/>
      <c r="DM11" s="148"/>
      <c r="DN11" s="148"/>
      <c r="DO11" s="148"/>
      <c r="DP11" s="148"/>
      <c r="DQ11" s="148"/>
      <c r="DR11" s="148"/>
      <c r="DS11" s="148"/>
      <c r="DT11" s="148"/>
      <c r="DU11" s="148"/>
      <c r="DV11" s="148"/>
      <c r="DW11" s="148"/>
      <c r="DX11" s="148"/>
      <c r="DY11" s="148"/>
      <c r="DZ11" s="148"/>
      <c r="EA11" s="148"/>
      <c r="EB11" s="148"/>
      <c r="EC11" s="148"/>
      <c r="ED11" s="148"/>
      <c r="EE11" s="148"/>
      <c r="EF11" s="148"/>
      <c r="EG11" s="148"/>
      <c r="EH11" s="148"/>
      <c r="EI11" s="148"/>
      <c r="EJ11" s="148"/>
      <c r="EK11" s="148"/>
      <c r="EL11" s="148"/>
      <c r="EM11" s="148"/>
      <c r="EN11" s="148"/>
      <c r="EO11" s="148"/>
      <c r="EP11" s="148"/>
      <c r="EQ11" s="148"/>
      <c r="ER11" s="148"/>
      <c r="ES11" s="148"/>
      <c r="ET11" s="148"/>
      <c r="EU11" s="148"/>
    </row>
    <row r="12" spans="1:151" s="144" customFormat="1">
      <c r="A12" s="145">
        <v>42853</v>
      </c>
      <c r="B12" s="5" t="s">
        <v>58</v>
      </c>
      <c r="C12" s="21">
        <v>51</v>
      </c>
      <c r="D12" s="9"/>
      <c r="E12" s="9">
        <f t="shared" si="0"/>
        <v>901.39</v>
      </c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  <c r="BX12" s="148"/>
      <c r="BY12" s="148"/>
      <c r="BZ12" s="148"/>
      <c r="CA12" s="148"/>
      <c r="CB12" s="148"/>
      <c r="CC12" s="148"/>
      <c r="CD12" s="148"/>
      <c r="CE12" s="148"/>
      <c r="CF12" s="148"/>
      <c r="CG12" s="148"/>
      <c r="CH12" s="148"/>
      <c r="CI12" s="148"/>
      <c r="CJ12" s="148"/>
      <c r="CK12" s="148"/>
      <c r="CL12" s="148"/>
      <c r="CM12" s="148"/>
      <c r="CN12" s="148"/>
      <c r="CO12" s="148"/>
      <c r="CP12" s="148"/>
      <c r="CQ12" s="148"/>
      <c r="CR12" s="148"/>
      <c r="CS12" s="148"/>
      <c r="CT12" s="148"/>
      <c r="CU12" s="148"/>
      <c r="CV12" s="148"/>
      <c r="CW12" s="148"/>
      <c r="CX12" s="148"/>
      <c r="CY12" s="148"/>
      <c r="CZ12" s="148"/>
      <c r="DA12" s="148"/>
      <c r="DB12" s="148"/>
      <c r="DC12" s="148"/>
      <c r="DD12" s="148"/>
      <c r="DE12" s="148"/>
      <c r="DF12" s="148"/>
      <c r="DG12" s="148"/>
      <c r="DH12" s="148"/>
      <c r="DI12" s="148"/>
      <c r="DJ12" s="148"/>
      <c r="DK12" s="148"/>
      <c r="DL12" s="148"/>
      <c r="DM12" s="148"/>
      <c r="DN12" s="148"/>
      <c r="DO12" s="148"/>
      <c r="DP12" s="148"/>
      <c r="DQ12" s="148"/>
      <c r="DR12" s="148"/>
      <c r="DS12" s="148"/>
      <c r="DT12" s="148"/>
      <c r="DU12" s="148"/>
      <c r="DV12" s="148"/>
      <c r="DW12" s="148"/>
      <c r="DX12" s="148"/>
      <c r="DY12" s="148"/>
      <c r="DZ12" s="148"/>
      <c r="EA12" s="148"/>
      <c r="EB12" s="148"/>
      <c r="EC12" s="148"/>
      <c r="ED12" s="148"/>
      <c r="EE12" s="148"/>
      <c r="EF12" s="148"/>
      <c r="EG12" s="148"/>
      <c r="EH12" s="148"/>
      <c r="EI12" s="148"/>
      <c r="EJ12" s="148"/>
      <c r="EK12" s="148"/>
      <c r="EL12" s="148"/>
      <c r="EM12" s="148"/>
      <c r="EN12" s="148"/>
      <c r="EO12" s="148"/>
      <c r="EP12" s="148"/>
      <c r="EQ12" s="148"/>
      <c r="ER12" s="148"/>
      <c r="ES12" s="148"/>
      <c r="ET12" s="148"/>
      <c r="EU12" s="148"/>
    </row>
    <row r="13" spans="1:151" s="144" customFormat="1">
      <c r="A13" s="145">
        <v>42856</v>
      </c>
      <c r="B13" s="147" t="s">
        <v>67</v>
      </c>
      <c r="C13" s="21">
        <v>0</v>
      </c>
      <c r="D13" s="9"/>
      <c r="E13" s="9">
        <f t="shared" si="0"/>
        <v>901.39</v>
      </c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  <c r="BX13" s="148"/>
      <c r="BY13" s="148"/>
      <c r="BZ13" s="148"/>
      <c r="CA13" s="148"/>
      <c r="CB13" s="148"/>
      <c r="CC13" s="148"/>
      <c r="CD13" s="148"/>
      <c r="CE13" s="148"/>
      <c r="CF13" s="148"/>
      <c r="CG13" s="148"/>
      <c r="CH13" s="148"/>
      <c r="CI13" s="148"/>
      <c r="CJ13" s="148"/>
      <c r="CK13" s="148"/>
      <c r="CL13" s="148"/>
      <c r="CM13" s="148"/>
      <c r="CN13" s="148"/>
      <c r="CO13" s="148"/>
      <c r="CP13" s="148"/>
      <c r="CQ13" s="148"/>
      <c r="CR13" s="148"/>
      <c r="CS13" s="148"/>
      <c r="CT13" s="148"/>
      <c r="CU13" s="148"/>
      <c r="CV13" s="148"/>
      <c r="CW13" s="148"/>
      <c r="CX13" s="148"/>
      <c r="CY13" s="148"/>
      <c r="CZ13" s="148"/>
      <c r="DA13" s="148"/>
      <c r="DB13" s="148"/>
      <c r="DC13" s="148"/>
      <c r="DD13" s="148"/>
      <c r="DE13" s="148"/>
      <c r="DF13" s="148"/>
      <c r="DG13" s="148"/>
      <c r="DH13" s="148"/>
      <c r="DI13" s="148"/>
      <c r="DJ13" s="148"/>
      <c r="DK13" s="148"/>
      <c r="DL13" s="148"/>
      <c r="DM13" s="148"/>
      <c r="DN13" s="148"/>
      <c r="DO13" s="148"/>
      <c r="DP13" s="148"/>
      <c r="DQ13" s="148"/>
      <c r="DR13" s="148"/>
      <c r="DS13" s="148"/>
      <c r="DT13" s="148"/>
      <c r="DU13" s="148"/>
      <c r="DV13" s="148"/>
      <c r="DW13" s="148"/>
      <c r="DX13" s="148"/>
      <c r="DY13" s="148"/>
      <c r="DZ13" s="148"/>
      <c r="EA13" s="148"/>
      <c r="EB13" s="148"/>
      <c r="EC13" s="148"/>
      <c r="ED13" s="148"/>
      <c r="EE13" s="148"/>
      <c r="EF13" s="148"/>
      <c r="EG13" s="148"/>
      <c r="EH13" s="148"/>
      <c r="EI13" s="148"/>
      <c r="EJ13" s="148"/>
      <c r="EK13" s="148"/>
      <c r="EL13" s="148"/>
      <c r="EM13" s="148"/>
      <c r="EN13" s="148"/>
      <c r="EO13" s="148"/>
      <c r="EP13" s="148"/>
      <c r="EQ13" s="148"/>
      <c r="ER13" s="148"/>
      <c r="ES13" s="148"/>
      <c r="ET13" s="148"/>
      <c r="EU13" s="148"/>
    </row>
    <row r="14" spans="1:151" s="144" customFormat="1">
      <c r="A14" s="145">
        <v>42858</v>
      </c>
      <c r="B14" s="147" t="s">
        <v>69</v>
      </c>
      <c r="C14" s="21"/>
      <c r="D14" s="9">
        <v>30</v>
      </c>
      <c r="E14" s="9">
        <f t="shared" si="0"/>
        <v>931.39</v>
      </c>
      <c r="F14" s="148"/>
      <c r="G14" s="148"/>
      <c r="H14" s="148"/>
      <c r="I14" s="148"/>
      <c r="J14" s="148"/>
      <c r="K14" s="148"/>
      <c r="L14" s="148"/>
      <c r="M14" s="148"/>
      <c r="N14" s="148"/>
      <c r="O14" s="148"/>
      <c r="P14" s="148"/>
      <c r="Q14" s="148"/>
      <c r="R14" s="148"/>
      <c r="S14" s="148"/>
      <c r="T14" s="148"/>
      <c r="U14" s="148"/>
      <c r="V14" s="148"/>
      <c r="W14" s="148"/>
      <c r="X14" s="148"/>
      <c r="Y14" s="148"/>
      <c r="Z14" s="148"/>
      <c r="AA14" s="148"/>
      <c r="AB14" s="148"/>
      <c r="AC14" s="148"/>
      <c r="AD14" s="148"/>
      <c r="AE14" s="148"/>
      <c r="AF14" s="148"/>
      <c r="AG14" s="148"/>
      <c r="AH14" s="148"/>
      <c r="AI14" s="148"/>
      <c r="AJ14" s="148"/>
      <c r="AK14" s="148"/>
      <c r="AL14" s="148"/>
      <c r="AM14" s="148"/>
      <c r="AN14" s="148"/>
      <c r="AO14" s="148"/>
      <c r="AP14" s="148"/>
      <c r="AQ14" s="148"/>
      <c r="AR14" s="148"/>
      <c r="AS14" s="148"/>
      <c r="AT14" s="148"/>
      <c r="AU14" s="148"/>
      <c r="AV14" s="148"/>
      <c r="AW14" s="148"/>
      <c r="AX14" s="148"/>
      <c r="AY14" s="148"/>
      <c r="AZ14" s="148"/>
      <c r="BA14" s="148"/>
      <c r="BB14" s="148"/>
      <c r="BC14" s="148"/>
      <c r="BD14" s="148"/>
      <c r="BE14" s="148"/>
      <c r="BF14" s="148"/>
      <c r="BG14" s="148"/>
      <c r="BH14" s="148"/>
      <c r="BI14" s="148"/>
      <c r="BJ14" s="148"/>
      <c r="BK14" s="148"/>
      <c r="BL14" s="148"/>
      <c r="BM14" s="148"/>
      <c r="BN14" s="148"/>
      <c r="BO14" s="148"/>
      <c r="BP14" s="148"/>
      <c r="BQ14" s="148"/>
      <c r="BR14" s="148"/>
      <c r="BS14" s="148"/>
      <c r="BT14" s="148"/>
      <c r="BU14" s="148"/>
      <c r="BV14" s="148"/>
      <c r="BW14" s="148"/>
      <c r="BX14" s="148"/>
      <c r="BY14" s="148"/>
      <c r="BZ14" s="148"/>
      <c r="CA14" s="148"/>
      <c r="CB14" s="148"/>
      <c r="CC14" s="148"/>
      <c r="CD14" s="148"/>
      <c r="CE14" s="148"/>
      <c r="CF14" s="148"/>
      <c r="CG14" s="148"/>
      <c r="CH14" s="148"/>
      <c r="CI14" s="148"/>
      <c r="CJ14" s="148"/>
      <c r="CK14" s="148"/>
      <c r="CL14" s="148"/>
      <c r="CM14" s="148"/>
      <c r="CN14" s="148"/>
      <c r="CO14" s="148"/>
      <c r="CP14" s="148"/>
      <c r="CQ14" s="148"/>
      <c r="CR14" s="148"/>
      <c r="CS14" s="148"/>
      <c r="CT14" s="148"/>
      <c r="CU14" s="148"/>
      <c r="CV14" s="148"/>
      <c r="CW14" s="148"/>
      <c r="CX14" s="148"/>
      <c r="CY14" s="148"/>
      <c r="CZ14" s="148"/>
      <c r="DA14" s="148"/>
      <c r="DB14" s="148"/>
      <c r="DC14" s="148"/>
      <c r="DD14" s="148"/>
      <c r="DE14" s="148"/>
      <c r="DF14" s="148"/>
      <c r="DG14" s="148"/>
      <c r="DH14" s="148"/>
      <c r="DI14" s="148"/>
      <c r="DJ14" s="148"/>
      <c r="DK14" s="148"/>
      <c r="DL14" s="148"/>
      <c r="DM14" s="148"/>
      <c r="DN14" s="148"/>
      <c r="DO14" s="148"/>
      <c r="DP14" s="148"/>
      <c r="DQ14" s="148"/>
      <c r="DR14" s="148"/>
      <c r="DS14" s="148"/>
      <c r="DT14" s="148"/>
      <c r="DU14" s="148"/>
      <c r="DV14" s="148"/>
      <c r="DW14" s="148"/>
      <c r="DX14" s="148"/>
      <c r="DY14" s="148"/>
      <c r="DZ14" s="148"/>
      <c r="EA14" s="148"/>
      <c r="EB14" s="148"/>
      <c r="EC14" s="148"/>
      <c r="ED14" s="148"/>
      <c r="EE14" s="148"/>
      <c r="EF14" s="148"/>
      <c r="EG14" s="148"/>
      <c r="EH14" s="148"/>
      <c r="EI14" s="148"/>
      <c r="EJ14" s="148"/>
      <c r="EK14" s="148"/>
      <c r="EL14" s="148"/>
      <c r="EM14" s="148"/>
      <c r="EN14" s="148"/>
      <c r="EO14" s="148"/>
      <c r="EP14" s="148"/>
      <c r="EQ14" s="148"/>
      <c r="ER14" s="148"/>
      <c r="ES14" s="148"/>
      <c r="ET14" s="148"/>
      <c r="EU14" s="148"/>
    </row>
    <row r="15" spans="1:151" s="144" customFormat="1">
      <c r="A15" s="145">
        <v>42870</v>
      </c>
      <c r="B15" s="147" t="s">
        <v>90</v>
      </c>
      <c r="C15" s="21">
        <v>166</v>
      </c>
      <c r="D15" s="9"/>
      <c r="E15" s="9">
        <f t="shared" si="0"/>
        <v>765.39</v>
      </c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  <c r="BX15" s="148"/>
      <c r="BY15" s="148"/>
      <c r="BZ15" s="148"/>
      <c r="CA15" s="148"/>
      <c r="CB15" s="148"/>
      <c r="CC15" s="148"/>
      <c r="CD15" s="148"/>
      <c r="CE15" s="148"/>
      <c r="CF15" s="148"/>
      <c r="CG15" s="148"/>
      <c r="CH15" s="148"/>
      <c r="CI15" s="148"/>
      <c r="CJ15" s="148"/>
      <c r="CK15" s="148"/>
      <c r="CL15" s="148"/>
      <c r="CM15" s="148"/>
      <c r="CN15" s="148"/>
      <c r="CO15" s="148"/>
      <c r="CP15" s="148"/>
      <c r="CQ15" s="148"/>
      <c r="CR15" s="148"/>
      <c r="CS15" s="148"/>
      <c r="CT15" s="148"/>
      <c r="CU15" s="148"/>
      <c r="CV15" s="148"/>
      <c r="CW15" s="148"/>
      <c r="CX15" s="148"/>
      <c r="CY15" s="148"/>
      <c r="CZ15" s="148"/>
      <c r="DA15" s="148"/>
      <c r="DB15" s="148"/>
      <c r="DC15" s="148"/>
      <c r="DD15" s="148"/>
      <c r="DE15" s="148"/>
      <c r="DF15" s="148"/>
      <c r="DG15" s="148"/>
      <c r="DH15" s="148"/>
      <c r="DI15" s="148"/>
      <c r="DJ15" s="148"/>
      <c r="DK15" s="148"/>
      <c r="DL15" s="148"/>
      <c r="DM15" s="148"/>
      <c r="DN15" s="148"/>
      <c r="DO15" s="148"/>
      <c r="DP15" s="148"/>
      <c r="DQ15" s="148"/>
      <c r="DR15" s="148"/>
      <c r="DS15" s="148"/>
      <c r="DT15" s="148"/>
      <c r="DU15" s="148"/>
      <c r="DV15" s="148"/>
      <c r="DW15" s="148"/>
      <c r="DX15" s="148"/>
      <c r="DY15" s="148"/>
      <c r="DZ15" s="148"/>
      <c r="EA15" s="148"/>
      <c r="EB15" s="148"/>
      <c r="EC15" s="148"/>
      <c r="ED15" s="148"/>
      <c r="EE15" s="148"/>
      <c r="EF15" s="148"/>
      <c r="EG15" s="148"/>
      <c r="EH15" s="148"/>
      <c r="EI15" s="148"/>
      <c r="EJ15" s="148"/>
      <c r="EK15" s="148"/>
      <c r="EL15" s="148"/>
      <c r="EM15" s="148"/>
      <c r="EN15" s="148"/>
      <c r="EO15" s="148"/>
      <c r="EP15" s="148"/>
      <c r="EQ15" s="148"/>
      <c r="ER15" s="148"/>
      <c r="ES15" s="148"/>
      <c r="ET15" s="148"/>
      <c r="EU15" s="148"/>
    </row>
    <row r="16" spans="1:151" s="144" customFormat="1">
      <c r="A16" s="145">
        <v>42885</v>
      </c>
      <c r="B16" s="147" t="s">
        <v>73</v>
      </c>
      <c r="C16" s="21"/>
      <c r="D16" s="9">
        <v>669.2</v>
      </c>
      <c r="E16" s="9">
        <f t="shared" si="0"/>
        <v>1434.5900000000001</v>
      </c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  <c r="BX16" s="148"/>
      <c r="BY16" s="148"/>
      <c r="BZ16" s="148"/>
      <c r="CA16" s="148"/>
      <c r="CB16" s="148"/>
      <c r="CC16" s="148"/>
      <c r="CD16" s="148"/>
      <c r="CE16" s="148"/>
      <c r="CF16" s="148"/>
      <c r="CG16" s="148"/>
      <c r="CH16" s="148"/>
      <c r="CI16" s="148"/>
      <c r="CJ16" s="148"/>
      <c r="CK16" s="148"/>
      <c r="CL16" s="148"/>
      <c r="CM16" s="148"/>
      <c r="CN16" s="148"/>
      <c r="CO16" s="148"/>
      <c r="CP16" s="148"/>
      <c r="CQ16" s="148"/>
      <c r="CR16" s="148"/>
      <c r="CS16" s="148"/>
      <c r="CT16" s="148"/>
      <c r="CU16" s="148"/>
      <c r="CV16" s="148"/>
      <c r="CW16" s="148"/>
      <c r="CX16" s="148"/>
      <c r="CY16" s="148"/>
      <c r="CZ16" s="148"/>
      <c r="DA16" s="148"/>
      <c r="DB16" s="148"/>
      <c r="DC16" s="148"/>
      <c r="DD16" s="148"/>
      <c r="DE16" s="148"/>
      <c r="DF16" s="148"/>
      <c r="DG16" s="148"/>
      <c r="DH16" s="148"/>
      <c r="DI16" s="148"/>
      <c r="DJ16" s="148"/>
      <c r="DK16" s="148"/>
      <c r="DL16" s="148"/>
      <c r="DM16" s="148"/>
      <c r="DN16" s="148"/>
      <c r="DO16" s="148"/>
      <c r="DP16" s="148"/>
      <c r="DQ16" s="148"/>
      <c r="DR16" s="148"/>
      <c r="DS16" s="148"/>
      <c r="DT16" s="148"/>
      <c r="DU16" s="148"/>
      <c r="DV16" s="148"/>
      <c r="DW16" s="148"/>
      <c r="DX16" s="148"/>
      <c r="DY16" s="148"/>
      <c r="DZ16" s="148"/>
      <c r="EA16" s="148"/>
      <c r="EB16" s="148"/>
      <c r="EC16" s="148"/>
      <c r="ED16" s="148"/>
      <c r="EE16" s="148"/>
      <c r="EF16" s="148"/>
      <c r="EG16" s="148"/>
      <c r="EH16" s="148"/>
      <c r="EI16" s="148"/>
      <c r="EJ16" s="148"/>
      <c r="EK16" s="148"/>
      <c r="EL16" s="148"/>
      <c r="EM16" s="148"/>
      <c r="EN16" s="148"/>
      <c r="EO16" s="148"/>
      <c r="EP16" s="148"/>
      <c r="EQ16" s="148"/>
      <c r="ER16" s="148"/>
      <c r="ES16" s="148"/>
      <c r="ET16" s="148"/>
      <c r="EU16" s="148"/>
    </row>
    <row r="17" spans="1:151" s="6" customFormat="1">
      <c r="A17" s="14">
        <v>42885</v>
      </c>
      <c r="B17" s="147" t="s">
        <v>74</v>
      </c>
      <c r="C17" s="21"/>
      <c r="D17" s="9">
        <v>81</v>
      </c>
      <c r="E17" s="9">
        <f t="shared" si="0"/>
        <v>1515.5900000000001</v>
      </c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148"/>
      <c r="CF17" s="148"/>
      <c r="CG17" s="148"/>
      <c r="CH17" s="148"/>
      <c r="CI17" s="148"/>
      <c r="CJ17" s="148"/>
      <c r="CK17" s="148"/>
      <c r="CL17" s="148"/>
      <c r="CM17" s="148"/>
      <c r="CN17" s="148"/>
      <c r="CO17" s="148"/>
      <c r="CP17" s="148"/>
      <c r="CQ17" s="148"/>
      <c r="CR17" s="148"/>
      <c r="CS17" s="148"/>
      <c r="CT17" s="148"/>
      <c r="CU17" s="148"/>
      <c r="CV17" s="148"/>
      <c r="CW17" s="148"/>
      <c r="CX17" s="148"/>
      <c r="CY17" s="148"/>
      <c r="CZ17" s="148"/>
      <c r="DA17" s="148"/>
      <c r="DB17" s="148"/>
      <c r="DC17" s="148"/>
      <c r="DD17" s="148"/>
      <c r="DE17" s="148"/>
      <c r="DF17" s="148"/>
      <c r="DG17" s="148"/>
      <c r="DH17" s="148"/>
      <c r="DI17" s="148"/>
      <c r="DJ17" s="148"/>
      <c r="DK17" s="148"/>
      <c r="DL17" s="148"/>
      <c r="DM17" s="148"/>
      <c r="DN17" s="148"/>
      <c r="DO17" s="148"/>
      <c r="DP17" s="148"/>
      <c r="DQ17" s="148"/>
      <c r="DR17" s="148"/>
      <c r="DS17" s="148"/>
      <c r="DT17" s="148"/>
      <c r="DU17" s="148"/>
      <c r="DV17" s="148"/>
      <c r="DW17" s="148"/>
      <c r="DX17" s="148"/>
      <c r="DY17" s="148"/>
      <c r="DZ17" s="148"/>
      <c r="EA17" s="148"/>
      <c r="EB17" s="148"/>
      <c r="EC17" s="148"/>
      <c r="ED17" s="148"/>
      <c r="EE17" s="148"/>
      <c r="EF17" s="148"/>
      <c r="EG17" s="148"/>
      <c r="EH17" s="148"/>
      <c r="EI17" s="148"/>
      <c r="EJ17" s="148"/>
      <c r="EK17" s="148"/>
      <c r="EL17" s="148"/>
      <c r="EM17" s="148"/>
      <c r="EN17" s="148"/>
      <c r="EO17" s="148"/>
      <c r="EP17" s="148"/>
      <c r="EQ17" s="148"/>
      <c r="ER17" s="148"/>
      <c r="ES17" s="148"/>
      <c r="ET17" s="148"/>
      <c r="EU17" s="148"/>
    </row>
    <row r="18" spans="1:151" s="6" customFormat="1">
      <c r="A18" s="14">
        <v>42885</v>
      </c>
      <c r="B18" s="147" t="s">
        <v>107</v>
      </c>
      <c r="C18" s="21"/>
      <c r="D18" s="9">
        <v>60</v>
      </c>
      <c r="E18" s="9">
        <f t="shared" si="0"/>
        <v>1575.5900000000001</v>
      </c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148"/>
      <c r="CF18" s="148"/>
      <c r="CG18" s="148"/>
      <c r="CH18" s="148"/>
      <c r="CI18" s="148"/>
      <c r="CJ18" s="148"/>
      <c r="CK18" s="148"/>
      <c r="CL18" s="148"/>
      <c r="CM18" s="148"/>
      <c r="CN18" s="148"/>
      <c r="CO18" s="148"/>
      <c r="CP18" s="148"/>
      <c r="CQ18" s="148"/>
      <c r="CR18" s="148"/>
      <c r="CS18" s="148"/>
      <c r="CT18" s="148"/>
      <c r="CU18" s="148"/>
      <c r="CV18" s="148"/>
      <c r="CW18" s="148"/>
      <c r="CX18" s="148"/>
      <c r="CY18" s="148"/>
      <c r="CZ18" s="148"/>
      <c r="DA18" s="148"/>
      <c r="DB18" s="148"/>
      <c r="DC18" s="148"/>
      <c r="DD18" s="148"/>
      <c r="DE18" s="148"/>
      <c r="DF18" s="148"/>
      <c r="DG18" s="148"/>
      <c r="DH18" s="148"/>
      <c r="DI18" s="148"/>
      <c r="DJ18" s="148"/>
      <c r="DK18" s="148"/>
      <c r="DL18" s="148"/>
      <c r="DM18" s="148"/>
      <c r="DN18" s="148"/>
      <c r="DO18" s="148"/>
      <c r="DP18" s="148"/>
      <c r="DQ18" s="148"/>
      <c r="DR18" s="148"/>
      <c r="DS18" s="148"/>
      <c r="DT18" s="148"/>
      <c r="DU18" s="148"/>
      <c r="DV18" s="148"/>
      <c r="DW18" s="148"/>
      <c r="DX18" s="148"/>
      <c r="DY18" s="148"/>
      <c r="DZ18" s="148"/>
      <c r="EA18" s="148"/>
      <c r="EB18" s="148"/>
      <c r="EC18" s="148"/>
      <c r="ED18" s="148"/>
      <c r="EE18" s="148"/>
      <c r="EF18" s="148"/>
      <c r="EG18" s="148"/>
      <c r="EH18" s="148"/>
      <c r="EI18" s="148"/>
      <c r="EJ18" s="148"/>
      <c r="EK18" s="148"/>
      <c r="EL18" s="148"/>
      <c r="EM18" s="148"/>
      <c r="EN18" s="148"/>
      <c r="EO18" s="148"/>
      <c r="EP18" s="148"/>
      <c r="EQ18" s="148"/>
      <c r="ER18" s="148"/>
      <c r="ES18" s="148"/>
      <c r="ET18" s="148"/>
      <c r="EU18" s="148"/>
    </row>
    <row r="19" spans="1:151" s="6" customFormat="1">
      <c r="A19" s="14">
        <v>42892</v>
      </c>
      <c r="B19" s="5" t="s">
        <v>87</v>
      </c>
      <c r="C19" s="21">
        <v>204</v>
      </c>
      <c r="D19" s="9"/>
      <c r="E19" s="9">
        <f t="shared" si="0"/>
        <v>1371.5900000000001</v>
      </c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148"/>
      <c r="CF19" s="148"/>
      <c r="CG19" s="148"/>
      <c r="CH19" s="148"/>
      <c r="CI19" s="148"/>
      <c r="CJ19" s="148"/>
      <c r="CK19" s="148"/>
      <c r="CL19" s="148"/>
      <c r="CM19" s="148"/>
      <c r="CN19" s="148"/>
      <c r="CO19" s="148"/>
      <c r="CP19" s="148"/>
      <c r="CQ19" s="148"/>
      <c r="CR19" s="148"/>
      <c r="CS19" s="148"/>
      <c r="CT19" s="148"/>
      <c r="CU19" s="148"/>
      <c r="CV19" s="148"/>
      <c r="CW19" s="148"/>
      <c r="CX19" s="148"/>
      <c r="CY19" s="148"/>
      <c r="CZ19" s="148"/>
      <c r="DA19" s="148"/>
      <c r="DB19" s="148"/>
      <c r="DC19" s="148"/>
      <c r="DD19" s="148"/>
      <c r="DE19" s="148"/>
      <c r="DF19" s="148"/>
      <c r="DG19" s="148"/>
      <c r="DH19" s="148"/>
      <c r="DI19" s="148"/>
      <c r="DJ19" s="148"/>
      <c r="DK19" s="148"/>
      <c r="DL19" s="148"/>
      <c r="DM19" s="148"/>
      <c r="DN19" s="148"/>
      <c r="DO19" s="148"/>
      <c r="DP19" s="148"/>
      <c r="DQ19" s="148"/>
      <c r="DR19" s="148"/>
      <c r="DS19" s="148"/>
      <c r="DT19" s="148"/>
      <c r="DU19" s="148"/>
      <c r="DV19" s="148"/>
      <c r="DW19" s="148"/>
      <c r="DX19" s="148"/>
      <c r="DY19" s="148"/>
      <c r="DZ19" s="148"/>
      <c r="EA19" s="148"/>
      <c r="EB19" s="148"/>
      <c r="EC19" s="148"/>
      <c r="ED19" s="148"/>
      <c r="EE19" s="148"/>
      <c r="EF19" s="148"/>
      <c r="EG19" s="148"/>
      <c r="EH19" s="148"/>
      <c r="EI19" s="148"/>
      <c r="EJ19" s="148"/>
      <c r="EK19" s="148"/>
      <c r="EL19" s="148"/>
      <c r="EM19" s="148"/>
      <c r="EN19" s="148"/>
      <c r="EO19" s="148"/>
      <c r="EP19" s="148"/>
      <c r="EQ19" s="148"/>
      <c r="ER19" s="148"/>
      <c r="ES19" s="148"/>
      <c r="ET19" s="148"/>
      <c r="EU19" s="148"/>
    </row>
    <row r="20" spans="1:151" s="6" customFormat="1">
      <c r="A20" s="14">
        <v>42892</v>
      </c>
      <c r="B20" s="5" t="s">
        <v>86</v>
      </c>
      <c r="C20" s="9">
        <v>68</v>
      </c>
      <c r="D20" s="9"/>
      <c r="E20" s="9">
        <f t="shared" si="0"/>
        <v>1303.5900000000001</v>
      </c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148"/>
      <c r="CF20" s="148"/>
      <c r="CG20" s="148"/>
      <c r="CH20" s="148"/>
      <c r="CI20" s="148"/>
      <c r="CJ20" s="148"/>
      <c r="CK20" s="148"/>
      <c r="CL20" s="148"/>
      <c r="CM20" s="148"/>
      <c r="CN20" s="148"/>
      <c r="CO20" s="148"/>
      <c r="CP20" s="148"/>
      <c r="CQ20" s="148"/>
      <c r="CR20" s="148"/>
      <c r="CS20" s="148"/>
      <c r="CT20" s="148"/>
      <c r="CU20" s="148"/>
      <c r="CV20" s="148"/>
      <c r="CW20" s="148"/>
      <c r="CX20" s="148"/>
      <c r="CY20" s="148"/>
      <c r="CZ20" s="148"/>
      <c r="DA20" s="148"/>
      <c r="DB20" s="148"/>
      <c r="DC20" s="148"/>
      <c r="DD20" s="148"/>
      <c r="DE20" s="148"/>
      <c r="DF20" s="148"/>
      <c r="DG20" s="148"/>
      <c r="DH20" s="148"/>
      <c r="DI20" s="148"/>
      <c r="DJ20" s="148"/>
      <c r="DK20" s="148"/>
      <c r="DL20" s="148"/>
      <c r="DM20" s="148"/>
      <c r="DN20" s="148"/>
      <c r="DO20" s="148"/>
      <c r="DP20" s="148"/>
      <c r="DQ20" s="148"/>
      <c r="DR20" s="148"/>
      <c r="DS20" s="148"/>
      <c r="DT20" s="148"/>
      <c r="DU20" s="148"/>
      <c r="DV20" s="148"/>
      <c r="DW20" s="148"/>
      <c r="DX20" s="148"/>
      <c r="DY20" s="148"/>
      <c r="DZ20" s="148"/>
      <c r="EA20" s="148"/>
      <c r="EB20" s="148"/>
      <c r="EC20" s="148"/>
      <c r="ED20" s="148"/>
      <c r="EE20" s="148"/>
      <c r="EF20" s="148"/>
      <c r="EG20" s="148"/>
      <c r="EH20" s="148"/>
      <c r="EI20" s="148"/>
      <c r="EJ20" s="148"/>
      <c r="EK20" s="148"/>
      <c r="EL20" s="148"/>
      <c r="EM20" s="148"/>
      <c r="EN20" s="148"/>
      <c r="EO20" s="148"/>
      <c r="EP20" s="148"/>
      <c r="EQ20" s="148"/>
      <c r="ER20" s="148"/>
      <c r="ES20" s="148"/>
      <c r="ET20" s="148"/>
      <c r="EU20" s="148"/>
    </row>
    <row r="21" spans="1:151" s="6" customFormat="1">
      <c r="A21" s="14">
        <v>42899</v>
      </c>
      <c r="B21" s="147" t="s">
        <v>107</v>
      </c>
      <c r="C21" s="9"/>
      <c r="D21" s="9">
        <v>36</v>
      </c>
      <c r="E21" s="9">
        <f t="shared" si="0"/>
        <v>1339.5900000000001</v>
      </c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148"/>
      <c r="CF21" s="148"/>
      <c r="CG21" s="148"/>
      <c r="CH21" s="148"/>
      <c r="CI21" s="148"/>
      <c r="CJ21" s="148"/>
      <c r="CK21" s="148"/>
      <c r="CL21" s="148"/>
      <c r="CM21" s="148"/>
      <c r="CN21" s="148"/>
      <c r="CO21" s="148"/>
      <c r="CP21" s="148"/>
      <c r="CQ21" s="148"/>
      <c r="CR21" s="148"/>
      <c r="CS21" s="148"/>
      <c r="CT21" s="148"/>
      <c r="CU21" s="148"/>
      <c r="CV21" s="148"/>
      <c r="CW21" s="148"/>
      <c r="CX21" s="148"/>
      <c r="CY21" s="148"/>
      <c r="CZ21" s="148"/>
      <c r="DA21" s="148"/>
      <c r="DB21" s="148"/>
      <c r="DC21" s="148"/>
      <c r="DD21" s="148"/>
      <c r="DE21" s="148"/>
      <c r="DF21" s="148"/>
      <c r="DG21" s="148"/>
      <c r="DH21" s="148"/>
      <c r="DI21" s="148"/>
      <c r="DJ21" s="148"/>
      <c r="DK21" s="148"/>
      <c r="DL21" s="148"/>
      <c r="DM21" s="148"/>
      <c r="DN21" s="148"/>
      <c r="DO21" s="148"/>
      <c r="DP21" s="148"/>
      <c r="DQ21" s="148"/>
      <c r="DR21" s="148"/>
      <c r="DS21" s="148"/>
      <c r="DT21" s="148"/>
      <c r="DU21" s="148"/>
      <c r="DV21" s="148"/>
      <c r="DW21" s="148"/>
      <c r="DX21" s="148"/>
      <c r="DY21" s="148"/>
      <c r="DZ21" s="148"/>
      <c r="EA21" s="148"/>
      <c r="EB21" s="148"/>
      <c r="EC21" s="148"/>
      <c r="ED21" s="148"/>
      <c r="EE21" s="148"/>
      <c r="EF21" s="148"/>
      <c r="EG21" s="148"/>
      <c r="EH21" s="148"/>
      <c r="EI21" s="148"/>
      <c r="EJ21" s="148"/>
      <c r="EK21" s="148"/>
      <c r="EL21" s="148"/>
      <c r="EM21" s="148"/>
      <c r="EN21" s="148"/>
      <c r="EO21" s="148"/>
      <c r="EP21" s="148"/>
      <c r="EQ21" s="148"/>
      <c r="ER21" s="148"/>
      <c r="ES21" s="148"/>
      <c r="ET21" s="148"/>
      <c r="EU21" s="148"/>
    </row>
    <row r="22" spans="1:151" s="6" customFormat="1">
      <c r="A22" s="14">
        <v>42900</v>
      </c>
      <c r="B22" s="147" t="s">
        <v>108</v>
      </c>
      <c r="C22" s="9"/>
      <c r="D22" s="9">
        <v>60</v>
      </c>
      <c r="E22" s="9">
        <f t="shared" si="0"/>
        <v>1399.5900000000001</v>
      </c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148"/>
      <c r="CF22" s="148"/>
      <c r="CG22" s="148"/>
      <c r="CH22" s="148"/>
      <c r="CI22" s="148"/>
      <c r="CJ22" s="148"/>
      <c r="CK22" s="148"/>
      <c r="CL22" s="148"/>
      <c r="CM22" s="148"/>
      <c r="CN22" s="148"/>
      <c r="CO22" s="148"/>
      <c r="CP22" s="148"/>
      <c r="CQ22" s="148"/>
      <c r="CR22" s="148"/>
      <c r="CS22" s="148"/>
      <c r="CT22" s="148"/>
      <c r="CU22" s="148"/>
      <c r="CV22" s="148"/>
      <c r="CW22" s="148"/>
      <c r="CX22" s="148"/>
      <c r="CY22" s="148"/>
      <c r="CZ22" s="148"/>
      <c r="DA22" s="148"/>
      <c r="DB22" s="148"/>
      <c r="DC22" s="148"/>
      <c r="DD22" s="148"/>
      <c r="DE22" s="148"/>
      <c r="DF22" s="148"/>
      <c r="DG22" s="148"/>
      <c r="DH22" s="148"/>
      <c r="DI22" s="148"/>
      <c r="DJ22" s="148"/>
      <c r="DK22" s="148"/>
      <c r="DL22" s="148"/>
      <c r="DM22" s="148"/>
      <c r="DN22" s="148"/>
      <c r="DO22" s="148"/>
      <c r="DP22" s="148"/>
      <c r="DQ22" s="148"/>
      <c r="DR22" s="148"/>
      <c r="DS22" s="148"/>
      <c r="DT22" s="148"/>
      <c r="DU22" s="148"/>
      <c r="DV22" s="148"/>
      <c r="DW22" s="148"/>
      <c r="DX22" s="148"/>
      <c r="DY22" s="148"/>
      <c r="DZ22" s="148"/>
      <c r="EA22" s="148"/>
      <c r="EB22" s="148"/>
      <c r="EC22" s="148"/>
      <c r="ED22" s="148"/>
      <c r="EE22" s="148"/>
      <c r="EF22" s="148"/>
      <c r="EG22" s="148"/>
      <c r="EH22" s="148"/>
      <c r="EI22" s="148"/>
      <c r="EJ22" s="148"/>
      <c r="EK22" s="148"/>
      <c r="EL22" s="148"/>
      <c r="EM22" s="148"/>
      <c r="EN22" s="148"/>
      <c r="EO22" s="148"/>
      <c r="EP22" s="148"/>
      <c r="EQ22" s="148"/>
      <c r="ER22" s="148"/>
      <c r="ES22" s="148"/>
      <c r="ET22" s="148"/>
      <c r="EU22" s="148"/>
    </row>
    <row r="23" spans="1:151" s="146" customFormat="1">
      <c r="A23" s="14">
        <v>42906</v>
      </c>
      <c r="B23" s="147" t="s">
        <v>91</v>
      </c>
      <c r="C23" s="9">
        <v>51</v>
      </c>
      <c r="D23" s="9"/>
      <c r="E23" s="9">
        <f t="shared" si="0"/>
        <v>1348.5900000000001</v>
      </c>
      <c r="F23" s="148"/>
      <c r="G23" s="148"/>
      <c r="H23" s="148"/>
      <c r="I23" s="148"/>
      <c r="J23" s="148"/>
      <c r="K23" s="148"/>
      <c r="L23" s="148"/>
      <c r="M23" s="148"/>
      <c r="N23" s="148"/>
      <c r="O23" s="148"/>
      <c r="P23" s="148"/>
      <c r="Q23" s="148"/>
      <c r="R23" s="148"/>
      <c r="S23" s="148"/>
      <c r="T23" s="148"/>
      <c r="U23" s="148"/>
      <c r="V23" s="148"/>
      <c r="W23" s="148"/>
      <c r="X23" s="148"/>
      <c r="Y23" s="148"/>
      <c r="Z23" s="148"/>
      <c r="AA23" s="148"/>
      <c r="AB23" s="148"/>
      <c r="AC23" s="148"/>
      <c r="AD23" s="148"/>
      <c r="AE23" s="148"/>
      <c r="AF23" s="148"/>
      <c r="AG23" s="148"/>
      <c r="AH23" s="148"/>
      <c r="AI23" s="148"/>
      <c r="AJ23" s="148"/>
      <c r="AK23" s="148"/>
      <c r="AL23" s="148"/>
      <c r="AM23" s="148"/>
      <c r="AN23" s="148"/>
      <c r="AO23" s="148"/>
      <c r="AP23" s="148"/>
      <c r="AQ23" s="148"/>
      <c r="AR23" s="148"/>
      <c r="AS23" s="148"/>
      <c r="AT23" s="148"/>
      <c r="AU23" s="148"/>
      <c r="AV23" s="148"/>
      <c r="AW23" s="148"/>
      <c r="AX23" s="148"/>
      <c r="AY23" s="148"/>
      <c r="AZ23" s="148"/>
      <c r="BA23" s="148"/>
      <c r="BB23" s="148"/>
      <c r="BC23" s="148"/>
      <c r="BD23" s="148"/>
      <c r="BE23" s="148"/>
      <c r="BF23" s="148"/>
      <c r="BG23" s="148"/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  <c r="BY23" s="148"/>
      <c r="BZ23" s="148"/>
      <c r="CA23" s="148"/>
      <c r="CB23" s="148"/>
      <c r="CC23" s="148"/>
      <c r="CD23" s="148"/>
      <c r="CE23" s="148"/>
      <c r="CF23" s="148"/>
      <c r="CG23" s="148"/>
      <c r="CH23" s="148"/>
      <c r="CI23" s="148"/>
      <c r="CJ23" s="148"/>
      <c r="CK23" s="148"/>
      <c r="CL23" s="148"/>
      <c r="CM23" s="148"/>
      <c r="CN23" s="148"/>
      <c r="CO23" s="148"/>
      <c r="CP23" s="148"/>
      <c r="CQ23" s="148"/>
      <c r="CR23" s="148"/>
      <c r="CS23" s="148"/>
      <c r="CT23" s="148"/>
      <c r="CU23" s="148"/>
      <c r="CV23" s="148"/>
      <c r="CW23" s="148"/>
      <c r="CX23" s="148"/>
      <c r="CY23" s="148"/>
      <c r="CZ23" s="148"/>
      <c r="DA23" s="148"/>
      <c r="DB23" s="148"/>
      <c r="DC23" s="148"/>
      <c r="DD23" s="148"/>
      <c r="DE23" s="148"/>
      <c r="DF23" s="148"/>
      <c r="DG23" s="148"/>
      <c r="DH23" s="148"/>
      <c r="DI23" s="148"/>
      <c r="DJ23" s="148"/>
      <c r="DK23" s="148"/>
      <c r="DL23" s="148"/>
      <c r="DM23" s="148"/>
      <c r="DN23" s="148"/>
      <c r="DO23" s="148"/>
      <c r="DP23" s="148"/>
      <c r="DQ23" s="148"/>
      <c r="DR23" s="148"/>
      <c r="DS23" s="148"/>
      <c r="DT23" s="148"/>
      <c r="DU23" s="148"/>
      <c r="DV23" s="148"/>
      <c r="DW23" s="148"/>
      <c r="DX23" s="148"/>
      <c r="DY23" s="148"/>
      <c r="DZ23" s="148"/>
      <c r="EA23" s="148"/>
      <c r="EB23" s="148"/>
      <c r="EC23" s="148"/>
      <c r="ED23" s="148"/>
      <c r="EE23" s="148"/>
      <c r="EF23" s="148"/>
      <c r="EG23" s="148"/>
      <c r="EH23" s="148"/>
      <c r="EI23" s="148"/>
      <c r="EJ23" s="148"/>
      <c r="EK23" s="148"/>
      <c r="EL23" s="148"/>
      <c r="EM23" s="148"/>
      <c r="EN23" s="148"/>
      <c r="EO23" s="148"/>
      <c r="EP23" s="148"/>
      <c r="EQ23" s="148"/>
      <c r="ER23" s="148"/>
      <c r="ES23" s="148"/>
      <c r="ET23" s="148"/>
      <c r="EU23" s="148"/>
    </row>
    <row r="24" spans="1:151" s="144" customFormat="1">
      <c r="A24" s="14">
        <v>42908</v>
      </c>
      <c r="B24" s="147" t="s">
        <v>110</v>
      </c>
      <c r="C24" s="9"/>
      <c r="D24" s="9">
        <v>72</v>
      </c>
      <c r="E24" s="9">
        <f t="shared" si="0"/>
        <v>1420.5900000000001</v>
      </c>
      <c r="F24" s="148"/>
      <c r="G24" s="148"/>
      <c r="H24" s="148"/>
      <c r="I24" s="148"/>
      <c r="J24" s="148"/>
      <c r="K24" s="148"/>
      <c r="L24" s="148"/>
      <c r="M24" s="148"/>
      <c r="N24" s="148"/>
      <c r="O24" s="148"/>
      <c r="P24" s="148"/>
      <c r="Q24" s="148"/>
      <c r="R24" s="148"/>
      <c r="S24" s="148"/>
      <c r="T24" s="148"/>
      <c r="U24" s="148"/>
      <c r="V24" s="148"/>
      <c r="W24" s="148"/>
      <c r="X24" s="148"/>
      <c r="Y24" s="148"/>
      <c r="Z24" s="148"/>
      <c r="AA24" s="148"/>
      <c r="AB24" s="148"/>
      <c r="AC24" s="148"/>
      <c r="AD24" s="148"/>
      <c r="AE24" s="148"/>
      <c r="AF24" s="148"/>
      <c r="AG24" s="148"/>
      <c r="AH24" s="148"/>
      <c r="AI24" s="148"/>
      <c r="AJ24" s="148"/>
      <c r="AK24" s="148"/>
      <c r="AL24" s="148"/>
      <c r="AM24" s="148"/>
      <c r="AN24" s="148"/>
      <c r="AO24" s="148"/>
      <c r="AP24" s="148"/>
      <c r="AQ24" s="148"/>
      <c r="AR24" s="148"/>
      <c r="AS24" s="148"/>
      <c r="AT24" s="148"/>
      <c r="AU24" s="148"/>
      <c r="AV24" s="148"/>
      <c r="AW24" s="148"/>
      <c r="AX24" s="148"/>
      <c r="AY24" s="148"/>
      <c r="AZ24" s="148"/>
      <c r="BA24" s="148"/>
      <c r="BB24" s="148"/>
      <c r="BC24" s="148"/>
      <c r="BD24" s="148"/>
      <c r="BE24" s="148"/>
      <c r="BF24" s="148"/>
      <c r="BG24" s="148"/>
      <c r="BH24" s="148"/>
      <c r="BI24" s="148"/>
      <c r="BJ24" s="148"/>
      <c r="BK24" s="148"/>
      <c r="BL24" s="148"/>
      <c r="BM24" s="148"/>
      <c r="BN24" s="148"/>
      <c r="BO24" s="148"/>
      <c r="BP24" s="148"/>
      <c r="BQ24" s="148"/>
      <c r="BR24" s="148"/>
      <c r="BS24" s="148"/>
      <c r="BT24" s="148"/>
      <c r="BU24" s="148"/>
      <c r="BV24" s="148"/>
      <c r="BW24" s="148"/>
      <c r="BX24" s="148"/>
      <c r="BY24" s="148"/>
      <c r="BZ24" s="148"/>
      <c r="CA24" s="148"/>
      <c r="CB24" s="148"/>
      <c r="CC24" s="148"/>
      <c r="CD24" s="148"/>
      <c r="CE24" s="148"/>
      <c r="CF24" s="148"/>
      <c r="CG24" s="148"/>
      <c r="CH24" s="148"/>
      <c r="CI24" s="148"/>
      <c r="CJ24" s="148"/>
      <c r="CK24" s="148"/>
      <c r="CL24" s="148"/>
      <c r="CM24" s="148"/>
      <c r="CN24" s="148"/>
      <c r="CO24" s="148"/>
      <c r="CP24" s="148"/>
      <c r="CQ24" s="148"/>
      <c r="CR24" s="148"/>
      <c r="CS24" s="148"/>
      <c r="CT24" s="148"/>
      <c r="CU24" s="148"/>
      <c r="CV24" s="148"/>
      <c r="CW24" s="148"/>
      <c r="CX24" s="148"/>
      <c r="CY24" s="148"/>
      <c r="CZ24" s="148"/>
      <c r="DA24" s="148"/>
      <c r="DB24" s="148"/>
      <c r="DC24" s="148"/>
      <c r="DD24" s="148"/>
      <c r="DE24" s="148"/>
      <c r="DF24" s="148"/>
      <c r="DG24" s="148"/>
      <c r="DH24" s="148"/>
      <c r="DI24" s="148"/>
      <c r="DJ24" s="148"/>
      <c r="DK24" s="148"/>
      <c r="DL24" s="148"/>
      <c r="DM24" s="148"/>
      <c r="DN24" s="148"/>
      <c r="DO24" s="148"/>
      <c r="DP24" s="148"/>
      <c r="DQ24" s="148"/>
      <c r="DR24" s="148"/>
      <c r="DS24" s="148"/>
      <c r="DT24" s="148"/>
      <c r="DU24" s="148"/>
      <c r="DV24" s="148"/>
      <c r="DW24" s="148"/>
      <c r="DX24" s="148"/>
      <c r="DY24" s="148"/>
      <c r="DZ24" s="148"/>
      <c r="EA24" s="148"/>
      <c r="EB24" s="148"/>
      <c r="EC24" s="148"/>
      <c r="ED24" s="148"/>
      <c r="EE24" s="148"/>
      <c r="EF24" s="148"/>
      <c r="EG24" s="148"/>
      <c r="EH24" s="148"/>
      <c r="EI24" s="148"/>
      <c r="EJ24" s="148"/>
      <c r="EK24" s="148"/>
      <c r="EL24" s="148"/>
      <c r="EM24" s="148"/>
      <c r="EN24" s="148"/>
      <c r="EO24" s="148"/>
      <c r="EP24" s="148"/>
      <c r="EQ24" s="148"/>
      <c r="ER24" s="148"/>
      <c r="ES24" s="148"/>
      <c r="ET24" s="148"/>
      <c r="EU24" s="148"/>
    </row>
    <row r="25" spans="1:151" s="144" customFormat="1">
      <c r="A25" s="14">
        <v>42914</v>
      </c>
      <c r="B25" s="147" t="s">
        <v>109</v>
      </c>
      <c r="C25" s="21"/>
      <c r="D25" s="21">
        <v>60</v>
      </c>
      <c r="E25" s="9">
        <f t="shared" si="0"/>
        <v>1480.5900000000001</v>
      </c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  <c r="BX25" s="148"/>
      <c r="BY25" s="148"/>
      <c r="BZ25" s="148"/>
      <c r="CA25" s="148"/>
      <c r="CB25" s="148"/>
      <c r="CC25" s="148"/>
      <c r="CD25" s="148"/>
      <c r="CE25" s="148"/>
      <c r="CF25" s="148"/>
      <c r="CG25" s="148"/>
      <c r="CH25" s="148"/>
      <c r="CI25" s="148"/>
      <c r="CJ25" s="148"/>
      <c r="CK25" s="148"/>
      <c r="CL25" s="148"/>
      <c r="CM25" s="148"/>
      <c r="CN25" s="148"/>
      <c r="CO25" s="148"/>
      <c r="CP25" s="148"/>
      <c r="CQ25" s="148"/>
      <c r="CR25" s="148"/>
      <c r="CS25" s="148"/>
      <c r="CT25" s="148"/>
      <c r="CU25" s="148"/>
      <c r="CV25" s="148"/>
      <c r="CW25" s="148"/>
      <c r="CX25" s="148"/>
      <c r="CY25" s="148"/>
      <c r="CZ25" s="148"/>
      <c r="DA25" s="148"/>
      <c r="DB25" s="148"/>
      <c r="DC25" s="148"/>
      <c r="DD25" s="148"/>
      <c r="DE25" s="148"/>
      <c r="DF25" s="148"/>
      <c r="DG25" s="148"/>
      <c r="DH25" s="148"/>
      <c r="DI25" s="148"/>
      <c r="DJ25" s="148"/>
      <c r="DK25" s="148"/>
      <c r="DL25" s="148"/>
      <c r="DM25" s="148"/>
      <c r="DN25" s="148"/>
      <c r="DO25" s="148"/>
      <c r="DP25" s="148"/>
      <c r="DQ25" s="148"/>
      <c r="DR25" s="148"/>
      <c r="DS25" s="148"/>
      <c r="DT25" s="148"/>
      <c r="DU25" s="148"/>
      <c r="DV25" s="148"/>
      <c r="DW25" s="148"/>
      <c r="DX25" s="148"/>
      <c r="DY25" s="148"/>
      <c r="DZ25" s="148"/>
      <c r="EA25" s="148"/>
      <c r="EB25" s="148"/>
      <c r="EC25" s="148"/>
      <c r="ED25" s="148"/>
      <c r="EE25" s="148"/>
      <c r="EF25" s="148"/>
      <c r="EG25" s="148"/>
      <c r="EH25" s="148"/>
      <c r="EI25" s="148"/>
      <c r="EJ25" s="148"/>
      <c r="EK25" s="148"/>
      <c r="EL25" s="148"/>
      <c r="EM25" s="148"/>
      <c r="EN25" s="148"/>
      <c r="EO25" s="148"/>
      <c r="EP25" s="148"/>
      <c r="EQ25" s="148"/>
      <c r="ER25" s="148"/>
      <c r="ES25" s="148"/>
      <c r="ET25" s="148"/>
      <c r="EU25" s="148"/>
    </row>
    <row r="26" spans="1:151" s="144" customFormat="1">
      <c r="A26" s="14">
        <v>42915</v>
      </c>
      <c r="B26" s="5" t="s">
        <v>96</v>
      </c>
      <c r="C26" s="21">
        <v>36</v>
      </c>
      <c r="D26" s="21"/>
      <c r="E26" s="9">
        <f t="shared" si="0"/>
        <v>1444.5900000000001</v>
      </c>
      <c r="F26" s="148"/>
      <c r="G26" s="148"/>
      <c r="H26" s="148"/>
      <c r="I26" s="148"/>
      <c r="J26" s="148"/>
      <c r="K26" s="148"/>
      <c r="L26" s="148"/>
      <c r="M26" s="148"/>
      <c r="N26" s="148"/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  <c r="AD26" s="148"/>
      <c r="AE26" s="148"/>
      <c r="AF26" s="148"/>
      <c r="AG26" s="148"/>
      <c r="AH26" s="148"/>
      <c r="AI26" s="148"/>
      <c r="AJ26" s="148"/>
      <c r="AK26" s="148"/>
      <c r="AL26" s="148"/>
      <c r="AM26" s="148"/>
      <c r="AN26" s="148"/>
      <c r="AO26" s="148"/>
      <c r="AP26" s="148"/>
      <c r="AQ26" s="148"/>
      <c r="AR26" s="148"/>
      <c r="AS26" s="148"/>
      <c r="AT26" s="148"/>
      <c r="AU26" s="148"/>
      <c r="AV26" s="148"/>
      <c r="AW26" s="148"/>
      <c r="AX26" s="148"/>
      <c r="AY26" s="148"/>
      <c r="AZ26" s="148"/>
      <c r="BA26" s="148"/>
      <c r="BB26" s="148"/>
      <c r="BC26" s="148"/>
      <c r="BD26" s="148"/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  <c r="BP26" s="148"/>
      <c r="BQ26" s="148"/>
      <c r="BR26" s="148"/>
      <c r="BS26" s="148"/>
      <c r="BT26" s="148"/>
      <c r="BU26" s="148"/>
      <c r="BV26" s="148"/>
      <c r="BW26" s="148"/>
      <c r="BX26" s="148"/>
      <c r="BY26" s="148"/>
      <c r="BZ26" s="148"/>
      <c r="CA26" s="148"/>
      <c r="CB26" s="148"/>
      <c r="CC26" s="148"/>
      <c r="CD26" s="148"/>
      <c r="CE26" s="148"/>
      <c r="CF26" s="148"/>
      <c r="CG26" s="148"/>
      <c r="CH26" s="148"/>
      <c r="CI26" s="148"/>
      <c r="CJ26" s="148"/>
      <c r="CK26" s="148"/>
      <c r="CL26" s="148"/>
      <c r="CM26" s="148"/>
      <c r="CN26" s="148"/>
      <c r="CO26" s="148"/>
      <c r="CP26" s="148"/>
      <c r="CQ26" s="148"/>
      <c r="CR26" s="148"/>
      <c r="CS26" s="148"/>
      <c r="CT26" s="148"/>
      <c r="CU26" s="148"/>
      <c r="CV26" s="148"/>
      <c r="CW26" s="148"/>
      <c r="CX26" s="148"/>
      <c r="CY26" s="148"/>
      <c r="CZ26" s="148"/>
      <c r="DA26" s="148"/>
      <c r="DB26" s="148"/>
      <c r="DC26" s="148"/>
      <c r="DD26" s="148"/>
      <c r="DE26" s="148"/>
      <c r="DF26" s="148"/>
      <c r="DG26" s="148"/>
      <c r="DH26" s="148"/>
      <c r="DI26" s="148"/>
      <c r="DJ26" s="148"/>
      <c r="DK26" s="148"/>
      <c r="DL26" s="148"/>
      <c r="DM26" s="148"/>
      <c r="DN26" s="148"/>
      <c r="DO26" s="148"/>
      <c r="DP26" s="148"/>
      <c r="DQ26" s="148"/>
      <c r="DR26" s="148"/>
      <c r="DS26" s="148"/>
      <c r="DT26" s="148"/>
      <c r="DU26" s="148"/>
      <c r="DV26" s="148"/>
      <c r="DW26" s="148"/>
      <c r="DX26" s="148"/>
      <c r="DY26" s="148"/>
      <c r="DZ26" s="148"/>
      <c r="EA26" s="148"/>
      <c r="EB26" s="148"/>
      <c r="EC26" s="148"/>
      <c r="ED26" s="148"/>
      <c r="EE26" s="148"/>
      <c r="EF26" s="148"/>
      <c r="EG26" s="148"/>
      <c r="EH26" s="148"/>
      <c r="EI26" s="148"/>
      <c r="EJ26" s="148"/>
      <c r="EK26" s="148"/>
      <c r="EL26" s="148"/>
      <c r="EM26" s="148"/>
      <c r="EN26" s="148"/>
      <c r="EO26" s="148"/>
      <c r="EP26" s="148"/>
      <c r="EQ26" s="148"/>
      <c r="ER26" s="148"/>
      <c r="ES26" s="148"/>
      <c r="ET26" s="148"/>
      <c r="EU26" s="148"/>
    </row>
    <row r="27" spans="1:151" s="6" customFormat="1">
      <c r="A27" s="14">
        <v>42919</v>
      </c>
      <c r="B27" s="5" t="s">
        <v>100</v>
      </c>
      <c r="C27" s="21">
        <v>168</v>
      </c>
      <c r="D27" s="21"/>
      <c r="E27" s="9">
        <f t="shared" si="0"/>
        <v>1276.5900000000001</v>
      </c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  <c r="BX27" s="148"/>
      <c r="BY27" s="148"/>
      <c r="BZ27" s="148"/>
      <c r="CA27" s="148"/>
      <c r="CB27" s="148"/>
      <c r="CC27" s="148"/>
      <c r="CD27" s="148"/>
      <c r="CE27" s="148"/>
      <c r="CF27" s="148"/>
      <c r="CG27" s="148"/>
      <c r="CH27" s="148"/>
      <c r="CI27" s="148"/>
      <c r="CJ27" s="148"/>
      <c r="CK27" s="148"/>
      <c r="CL27" s="148"/>
      <c r="CM27" s="148"/>
      <c r="CN27" s="148"/>
      <c r="CO27" s="148"/>
      <c r="CP27" s="148"/>
      <c r="CQ27" s="148"/>
      <c r="CR27" s="148"/>
      <c r="CS27" s="148"/>
      <c r="CT27" s="148"/>
      <c r="CU27" s="148"/>
      <c r="CV27" s="148"/>
      <c r="CW27" s="148"/>
      <c r="CX27" s="148"/>
      <c r="CY27" s="148"/>
      <c r="CZ27" s="148"/>
      <c r="DA27" s="148"/>
      <c r="DB27" s="148"/>
      <c r="DC27" s="148"/>
      <c r="DD27" s="148"/>
      <c r="DE27" s="148"/>
      <c r="DF27" s="148"/>
      <c r="DG27" s="148"/>
      <c r="DH27" s="148"/>
      <c r="DI27" s="148"/>
      <c r="DJ27" s="148"/>
      <c r="DK27" s="148"/>
      <c r="DL27" s="148"/>
      <c r="DM27" s="148"/>
      <c r="DN27" s="148"/>
      <c r="DO27" s="148"/>
      <c r="DP27" s="148"/>
      <c r="DQ27" s="148"/>
      <c r="DR27" s="148"/>
      <c r="DS27" s="148"/>
      <c r="DT27" s="148"/>
      <c r="DU27" s="148"/>
      <c r="DV27" s="148"/>
      <c r="DW27" s="148"/>
      <c r="DX27" s="148"/>
      <c r="DY27" s="148"/>
      <c r="DZ27" s="148"/>
      <c r="EA27" s="148"/>
      <c r="EB27" s="148"/>
      <c r="EC27" s="148"/>
      <c r="ED27" s="148"/>
      <c r="EE27" s="148"/>
      <c r="EF27" s="148"/>
      <c r="EG27" s="148"/>
      <c r="EH27" s="148"/>
      <c r="EI27" s="148"/>
      <c r="EJ27" s="148"/>
      <c r="EK27" s="148"/>
      <c r="EL27" s="148"/>
      <c r="EM27" s="148"/>
      <c r="EN27" s="148"/>
      <c r="EO27" s="148"/>
      <c r="EP27" s="148"/>
      <c r="EQ27" s="148"/>
      <c r="ER27" s="148"/>
      <c r="ES27" s="148"/>
      <c r="ET27" s="148"/>
      <c r="EU27" s="148"/>
    </row>
    <row r="28" spans="1:151" s="6" customFormat="1">
      <c r="A28" s="14">
        <v>42919</v>
      </c>
      <c r="B28" s="147" t="s">
        <v>104</v>
      </c>
      <c r="C28" s="21">
        <v>37.32</v>
      </c>
      <c r="D28" s="21"/>
      <c r="E28" s="9">
        <f t="shared" si="0"/>
        <v>1239.2700000000002</v>
      </c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  <c r="BX28" s="148"/>
      <c r="BY28" s="148"/>
      <c r="BZ28" s="148"/>
      <c r="CA28" s="148"/>
      <c r="CB28" s="148"/>
      <c r="CC28" s="148"/>
      <c r="CD28" s="148"/>
      <c r="CE28" s="148"/>
      <c r="CF28" s="148"/>
      <c r="CG28" s="148"/>
      <c r="CH28" s="148"/>
      <c r="CI28" s="148"/>
      <c r="CJ28" s="148"/>
      <c r="CK28" s="148"/>
      <c r="CL28" s="148"/>
      <c r="CM28" s="148"/>
      <c r="CN28" s="148"/>
      <c r="CO28" s="148"/>
      <c r="CP28" s="148"/>
      <c r="CQ28" s="148"/>
      <c r="CR28" s="148"/>
      <c r="CS28" s="148"/>
      <c r="CT28" s="148"/>
      <c r="CU28" s="148"/>
      <c r="CV28" s="148"/>
      <c r="CW28" s="148"/>
      <c r="CX28" s="148"/>
      <c r="CY28" s="148"/>
      <c r="CZ28" s="148"/>
      <c r="DA28" s="148"/>
      <c r="DB28" s="148"/>
      <c r="DC28" s="148"/>
      <c r="DD28" s="148"/>
      <c r="DE28" s="148"/>
      <c r="DF28" s="148"/>
      <c r="DG28" s="148"/>
      <c r="DH28" s="148"/>
      <c r="DI28" s="148"/>
      <c r="DJ28" s="148"/>
      <c r="DK28" s="148"/>
      <c r="DL28" s="148"/>
      <c r="DM28" s="148"/>
      <c r="DN28" s="148"/>
      <c r="DO28" s="148"/>
      <c r="DP28" s="148"/>
      <c r="DQ28" s="148"/>
      <c r="DR28" s="148"/>
      <c r="DS28" s="148"/>
      <c r="DT28" s="148"/>
      <c r="DU28" s="148"/>
      <c r="DV28" s="148"/>
      <c r="DW28" s="148"/>
      <c r="DX28" s="148"/>
      <c r="DY28" s="148"/>
      <c r="DZ28" s="148"/>
      <c r="EA28" s="148"/>
      <c r="EB28" s="148"/>
      <c r="EC28" s="148"/>
      <c r="ED28" s="148"/>
      <c r="EE28" s="148"/>
      <c r="EF28" s="148"/>
      <c r="EG28" s="148"/>
      <c r="EH28" s="148"/>
      <c r="EI28" s="148"/>
      <c r="EJ28" s="148"/>
      <c r="EK28" s="148"/>
      <c r="EL28" s="148"/>
      <c r="EM28" s="148"/>
      <c r="EN28" s="148"/>
      <c r="EO28" s="148"/>
      <c r="EP28" s="148"/>
      <c r="EQ28" s="148"/>
      <c r="ER28" s="148"/>
      <c r="ES28" s="148"/>
      <c r="ET28" s="148"/>
      <c r="EU28" s="148"/>
    </row>
    <row r="29" spans="1:151" s="22" customFormat="1">
      <c r="A29" s="14">
        <v>42926</v>
      </c>
      <c r="B29" s="5" t="s">
        <v>95</v>
      </c>
      <c r="C29" s="21">
        <v>114.3</v>
      </c>
      <c r="D29" s="21"/>
      <c r="E29" s="9">
        <f t="shared" si="0"/>
        <v>1124.9700000000003</v>
      </c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  <c r="W29" s="149"/>
      <c r="X29" s="149"/>
      <c r="Y29" s="149"/>
      <c r="Z29" s="149"/>
      <c r="AA29" s="149"/>
      <c r="AB29" s="149"/>
      <c r="AC29" s="149"/>
      <c r="AD29" s="149"/>
      <c r="AE29" s="149"/>
      <c r="AF29" s="149"/>
      <c r="AG29" s="149"/>
      <c r="AH29" s="149"/>
      <c r="AI29" s="149"/>
      <c r="AJ29" s="149"/>
      <c r="AK29" s="149"/>
      <c r="AL29" s="149"/>
      <c r="AM29" s="149"/>
      <c r="AN29" s="149"/>
      <c r="AO29" s="149"/>
      <c r="AP29" s="149"/>
      <c r="AQ29" s="149"/>
      <c r="AR29" s="149"/>
      <c r="AS29" s="149"/>
      <c r="AT29" s="149"/>
      <c r="AU29" s="149"/>
      <c r="AV29" s="149"/>
      <c r="AW29" s="149"/>
      <c r="AX29" s="149"/>
      <c r="AY29" s="149"/>
      <c r="AZ29" s="149"/>
      <c r="BA29" s="149"/>
      <c r="BB29" s="149"/>
      <c r="BC29" s="149"/>
      <c r="BD29" s="149"/>
      <c r="BE29" s="149"/>
      <c r="BF29" s="149"/>
      <c r="BG29" s="149"/>
      <c r="BH29" s="149"/>
      <c r="BI29" s="149"/>
      <c r="BJ29" s="149"/>
      <c r="BK29" s="149"/>
      <c r="BL29" s="149"/>
      <c r="BM29" s="149"/>
      <c r="BN29" s="149"/>
      <c r="BO29" s="149"/>
      <c r="BP29" s="149"/>
      <c r="BQ29" s="149"/>
      <c r="BR29" s="149"/>
      <c r="BS29" s="149"/>
      <c r="BT29" s="149"/>
      <c r="BU29" s="149"/>
      <c r="BV29" s="149"/>
      <c r="BW29" s="149"/>
      <c r="BX29" s="149"/>
      <c r="BY29" s="149"/>
      <c r="BZ29" s="149"/>
      <c r="CA29" s="149"/>
      <c r="CB29" s="149"/>
      <c r="CC29" s="149"/>
      <c r="CD29" s="149"/>
      <c r="CE29" s="149"/>
      <c r="CF29" s="149"/>
      <c r="CG29" s="149"/>
      <c r="CH29" s="149"/>
      <c r="CI29" s="149"/>
      <c r="CJ29" s="149"/>
      <c r="CK29" s="149"/>
      <c r="CL29" s="149"/>
      <c r="CM29" s="149"/>
      <c r="CN29" s="149"/>
      <c r="CO29" s="149"/>
      <c r="CP29" s="149"/>
      <c r="CQ29" s="149"/>
      <c r="CR29" s="149"/>
      <c r="CS29" s="149"/>
      <c r="CT29" s="149"/>
      <c r="CU29" s="149"/>
      <c r="CV29" s="149"/>
      <c r="CW29" s="149"/>
      <c r="CX29" s="149"/>
      <c r="CY29" s="149"/>
      <c r="CZ29" s="149"/>
      <c r="DA29" s="149"/>
      <c r="DB29" s="149"/>
      <c r="DC29" s="149"/>
      <c r="DD29" s="149"/>
      <c r="DE29" s="149"/>
      <c r="DF29" s="149"/>
      <c r="DG29" s="149"/>
      <c r="DH29" s="149"/>
      <c r="DI29" s="149"/>
      <c r="DJ29" s="149"/>
      <c r="DK29" s="149"/>
      <c r="DL29" s="149"/>
      <c r="DM29" s="149"/>
      <c r="DN29" s="149"/>
      <c r="DO29" s="149"/>
      <c r="DP29" s="149"/>
      <c r="DQ29" s="149"/>
      <c r="DR29" s="149"/>
      <c r="DS29" s="149"/>
      <c r="DT29" s="149"/>
      <c r="DU29" s="149"/>
      <c r="DV29" s="149"/>
      <c r="DW29" s="149"/>
      <c r="DX29" s="149"/>
      <c r="DY29" s="149"/>
      <c r="DZ29" s="149"/>
      <c r="EA29" s="149"/>
      <c r="EB29" s="149"/>
      <c r="EC29" s="149"/>
      <c r="ED29" s="149"/>
      <c r="EE29" s="149"/>
      <c r="EF29" s="149"/>
      <c r="EG29" s="149"/>
      <c r="EH29" s="149"/>
      <c r="EI29" s="149"/>
      <c r="EJ29" s="149"/>
      <c r="EK29" s="149"/>
      <c r="EL29" s="149"/>
      <c r="EM29" s="149"/>
      <c r="EN29" s="149"/>
      <c r="EO29" s="149"/>
      <c r="EP29" s="149"/>
      <c r="EQ29" s="149"/>
      <c r="ER29" s="149"/>
      <c r="ES29" s="149"/>
      <c r="ET29" s="149"/>
      <c r="EU29" s="149"/>
    </row>
    <row r="30" spans="1:151" s="144" customFormat="1">
      <c r="A30" s="14">
        <v>42926</v>
      </c>
      <c r="B30" s="5" t="s">
        <v>102</v>
      </c>
      <c r="C30" s="21">
        <v>46.68</v>
      </c>
      <c r="D30" s="9"/>
      <c r="E30" s="9">
        <f t="shared" si="0"/>
        <v>1078.2900000000002</v>
      </c>
      <c r="F30" s="148"/>
      <c r="G30" s="148"/>
      <c r="H30" s="148"/>
      <c r="I30" s="148"/>
      <c r="J30" s="148"/>
      <c r="K30" s="148"/>
      <c r="L30" s="148"/>
      <c r="M30" s="148"/>
      <c r="N30" s="148"/>
      <c r="O30" s="148"/>
      <c r="P30" s="148"/>
      <c r="Q30" s="148"/>
      <c r="R30" s="148"/>
      <c r="S30" s="148"/>
      <c r="T30" s="148"/>
      <c r="U30" s="148"/>
      <c r="V30" s="148"/>
      <c r="W30" s="148"/>
      <c r="X30" s="148"/>
      <c r="Y30" s="148"/>
      <c r="Z30" s="148"/>
      <c r="AA30" s="148"/>
      <c r="AB30" s="148"/>
      <c r="AC30" s="148"/>
      <c r="AD30" s="148"/>
      <c r="AE30" s="148"/>
      <c r="AF30" s="148"/>
      <c r="AG30" s="148"/>
      <c r="AH30" s="148"/>
      <c r="AI30" s="148"/>
      <c r="AJ30" s="148"/>
      <c r="AK30" s="148"/>
      <c r="AL30" s="148"/>
      <c r="AM30" s="148"/>
      <c r="AN30" s="148"/>
      <c r="AO30" s="148"/>
      <c r="AP30" s="148"/>
      <c r="AQ30" s="148"/>
      <c r="AR30" s="148"/>
      <c r="AS30" s="148"/>
      <c r="AT30" s="148"/>
      <c r="AU30" s="148"/>
      <c r="AV30" s="148"/>
      <c r="AW30" s="148"/>
      <c r="AX30" s="148"/>
      <c r="AY30" s="148"/>
      <c r="AZ30" s="148"/>
      <c r="BA30" s="148"/>
      <c r="BB30" s="148"/>
      <c r="BC30" s="148"/>
      <c r="BD30" s="148"/>
      <c r="BE30" s="148"/>
      <c r="BF30" s="148"/>
      <c r="BG30" s="148"/>
      <c r="BH30" s="148"/>
      <c r="BI30" s="148"/>
      <c r="BJ30" s="148"/>
      <c r="BK30" s="148"/>
      <c r="BL30" s="148"/>
      <c r="BM30" s="148"/>
      <c r="BN30" s="148"/>
      <c r="BO30" s="148"/>
      <c r="BP30" s="148"/>
      <c r="BQ30" s="148"/>
      <c r="BR30" s="148"/>
      <c r="BS30" s="148"/>
      <c r="BT30" s="148"/>
      <c r="BU30" s="148"/>
      <c r="BV30" s="148"/>
      <c r="BW30" s="148"/>
      <c r="BX30" s="148"/>
      <c r="BY30" s="148"/>
      <c r="BZ30" s="148"/>
      <c r="CA30" s="148"/>
      <c r="CB30" s="148"/>
      <c r="CC30" s="148"/>
      <c r="CD30" s="148"/>
      <c r="CE30" s="148"/>
      <c r="CF30" s="148"/>
      <c r="CG30" s="148"/>
      <c r="CH30" s="148"/>
      <c r="CI30" s="148"/>
      <c r="CJ30" s="148"/>
      <c r="CK30" s="148"/>
      <c r="CL30" s="148"/>
      <c r="CM30" s="148"/>
      <c r="CN30" s="148"/>
      <c r="CO30" s="148"/>
      <c r="CP30" s="148"/>
      <c r="CQ30" s="148"/>
      <c r="CR30" s="148"/>
      <c r="CS30" s="148"/>
      <c r="CT30" s="148"/>
      <c r="CU30" s="148"/>
      <c r="CV30" s="148"/>
      <c r="CW30" s="148"/>
      <c r="CX30" s="148"/>
      <c r="CY30" s="148"/>
      <c r="CZ30" s="148"/>
      <c r="DA30" s="148"/>
      <c r="DB30" s="148"/>
      <c r="DC30" s="148"/>
      <c r="DD30" s="148"/>
      <c r="DE30" s="148"/>
      <c r="DF30" s="148"/>
      <c r="DG30" s="148"/>
      <c r="DH30" s="148"/>
      <c r="DI30" s="148"/>
      <c r="DJ30" s="148"/>
      <c r="DK30" s="148"/>
      <c r="DL30" s="148"/>
      <c r="DM30" s="148"/>
      <c r="DN30" s="148"/>
      <c r="DO30" s="148"/>
      <c r="DP30" s="148"/>
      <c r="DQ30" s="148"/>
      <c r="DR30" s="148"/>
      <c r="DS30" s="148"/>
      <c r="DT30" s="148"/>
      <c r="DU30" s="148"/>
      <c r="DV30" s="148"/>
      <c r="DW30" s="148"/>
      <c r="DX30" s="148"/>
      <c r="DY30" s="148"/>
      <c r="DZ30" s="148"/>
      <c r="EA30" s="148"/>
      <c r="EB30" s="148"/>
      <c r="EC30" s="148"/>
      <c r="ED30" s="148"/>
      <c r="EE30" s="148"/>
      <c r="EF30" s="148"/>
      <c r="EG30" s="148"/>
      <c r="EH30" s="148"/>
      <c r="EI30" s="148"/>
      <c r="EJ30" s="148"/>
      <c r="EK30" s="148"/>
      <c r="EL30" s="148"/>
      <c r="EM30" s="148"/>
      <c r="EN30" s="148"/>
      <c r="EO30" s="148"/>
      <c r="EP30" s="148"/>
      <c r="EQ30" s="148"/>
      <c r="ER30" s="148"/>
      <c r="ES30" s="148"/>
      <c r="ET30" s="148"/>
      <c r="EU30" s="148"/>
    </row>
    <row r="31" spans="1:151" s="6" customFormat="1">
      <c r="A31" s="14">
        <v>42927</v>
      </c>
      <c r="B31" s="147" t="s">
        <v>106</v>
      </c>
      <c r="C31" s="21"/>
      <c r="D31" s="9">
        <v>24</v>
      </c>
      <c r="E31" s="9">
        <f t="shared" si="0"/>
        <v>1102.2900000000002</v>
      </c>
      <c r="F31" s="148"/>
      <c r="G31" s="148"/>
      <c r="H31" s="148"/>
      <c r="I31" s="148"/>
      <c r="J31" s="148"/>
      <c r="K31" s="148"/>
      <c r="L31" s="148"/>
      <c r="M31" s="148"/>
      <c r="N31" s="148"/>
      <c r="O31" s="148"/>
      <c r="P31" s="148"/>
      <c r="Q31" s="148"/>
      <c r="R31" s="148"/>
      <c r="S31" s="148"/>
      <c r="T31" s="148"/>
      <c r="U31" s="148"/>
      <c r="V31" s="148"/>
      <c r="W31" s="148"/>
      <c r="X31" s="148"/>
      <c r="Y31" s="148"/>
      <c r="Z31" s="148"/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148"/>
      <c r="AV31" s="148"/>
      <c r="AW31" s="148"/>
      <c r="AX31" s="148"/>
      <c r="AY31" s="148"/>
      <c r="AZ31" s="148"/>
      <c r="BA31" s="148"/>
      <c r="BB31" s="148"/>
      <c r="BC31" s="14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  <c r="BY31" s="148"/>
      <c r="BZ31" s="148"/>
      <c r="CA31" s="148"/>
      <c r="CB31" s="148"/>
      <c r="CC31" s="148"/>
      <c r="CD31" s="148"/>
      <c r="CE31" s="148"/>
      <c r="CF31" s="148"/>
      <c r="CG31" s="148"/>
      <c r="CH31" s="148"/>
      <c r="CI31" s="148"/>
      <c r="CJ31" s="148"/>
      <c r="CK31" s="148"/>
      <c r="CL31" s="148"/>
      <c r="CM31" s="148"/>
      <c r="CN31" s="148"/>
      <c r="CO31" s="148"/>
      <c r="CP31" s="148"/>
      <c r="CQ31" s="148"/>
      <c r="CR31" s="148"/>
      <c r="CS31" s="148"/>
      <c r="CT31" s="148"/>
      <c r="CU31" s="148"/>
      <c r="CV31" s="148"/>
      <c r="CW31" s="148"/>
      <c r="CX31" s="148"/>
      <c r="CY31" s="148"/>
      <c r="CZ31" s="148"/>
      <c r="DA31" s="148"/>
      <c r="DB31" s="148"/>
      <c r="DC31" s="148"/>
      <c r="DD31" s="148"/>
      <c r="DE31" s="148"/>
      <c r="DF31" s="148"/>
      <c r="DG31" s="148"/>
      <c r="DH31" s="148"/>
      <c r="DI31" s="148"/>
      <c r="DJ31" s="148"/>
      <c r="DK31" s="148"/>
      <c r="DL31" s="148"/>
      <c r="DM31" s="148"/>
      <c r="DN31" s="148"/>
      <c r="DO31" s="148"/>
      <c r="DP31" s="148"/>
      <c r="DQ31" s="148"/>
      <c r="DR31" s="148"/>
      <c r="DS31" s="148"/>
      <c r="DT31" s="148"/>
      <c r="DU31" s="148"/>
      <c r="DV31" s="148"/>
      <c r="DW31" s="148"/>
      <c r="DX31" s="148"/>
      <c r="DY31" s="148"/>
      <c r="DZ31" s="148"/>
      <c r="EA31" s="148"/>
      <c r="EB31" s="148"/>
      <c r="EC31" s="148"/>
      <c r="ED31" s="148"/>
      <c r="EE31" s="148"/>
      <c r="EF31" s="148"/>
      <c r="EG31" s="148"/>
      <c r="EH31" s="148"/>
      <c r="EI31" s="148"/>
      <c r="EJ31" s="148"/>
      <c r="EK31" s="148"/>
      <c r="EL31" s="148"/>
      <c r="EM31" s="148"/>
      <c r="EN31" s="148"/>
      <c r="EO31" s="148"/>
      <c r="EP31" s="148"/>
      <c r="EQ31" s="148"/>
      <c r="ER31" s="148"/>
      <c r="ES31" s="148"/>
      <c r="ET31" s="148"/>
      <c r="EU31" s="148"/>
    </row>
    <row r="32" spans="1:151" s="6" customFormat="1">
      <c r="A32" s="14">
        <v>42927</v>
      </c>
      <c r="B32" s="147" t="s">
        <v>105</v>
      </c>
      <c r="C32" s="9"/>
      <c r="D32" s="9">
        <v>24</v>
      </c>
      <c r="E32" s="9">
        <f t="shared" si="0"/>
        <v>1126.2900000000002</v>
      </c>
      <c r="F32" s="148"/>
      <c r="G32" s="148"/>
      <c r="H32" s="148"/>
      <c r="I32" s="148"/>
      <c r="J32" s="148"/>
      <c r="K32" s="148"/>
      <c r="L32" s="148"/>
      <c r="M32" s="148"/>
      <c r="N32" s="148"/>
      <c r="O32" s="148"/>
      <c r="P32" s="148"/>
      <c r="Q32" s="148"/>
      <c r="R32" s="148"/>
      <c r="S32" s="148"/>
      <c r="T32" s="148"/>
      <c r="U32" s="148"/>
      <c r="V32" s="148"/>
      <c r="W32" s="148"/>
      <c r="X32" s="148"/>
      <c r="Y32" s="148"/>
      <c r="Z32" s="148"/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148"/>
      <c r="AV32" s="148"/>
      <c r="AW32" s="148"/>
      <c r="AX32" s="148"/>
      <c r="AY32" s="148"/>
      <c r="AZ32" s="148"/>
      <c r="BA32" s="148"/>
      <c r="BB32" s="148"/>
      <c r="BC32" s="14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  <c r="BY32" s="148"/>
      <c r="BZ32" s="148"/>
      <c r="CA32" s="148"/>
      <c r="CB32" s="148"/>
      <c r="CC32" s="148"/>
      <c r="CD32" s="148"/>
      <c r="CE32" s="148"/>
      <c r="CF32" s="148"/>
      <c r="CG32" s="148"/>
      <c r="CH32" s="148"/>
      <c r="CI32" s="148"/>
      <c r="CJ32" s="148"/>
      <c r="CK32" s="148"/>
      <c r="CL32" s="148"/>
      <c r="CM32" s="148"/>
      <c r="CN32" s="148"/>
      <c r="CO32" s="148"/>
      <c r="CP32" s="148"/>
      <c r="CQ32" s="148"/>
      <c r="CR32" s="148"/>
      <c r="CS32" s="148"/>
      <c r="CT32" s="148"/>
      <c r="CU32" s="148"/>
      <c r="CV32" s="148"/>
      <c r="CW32" s="148"/>
      <c r="CX32" s="148"/>
      <c r="CY32" s="148"/>
      <c r="CZ32" s="148"/>
      <c r="DA32" s="148"/>
      <c r="DB32" s="148"/>
      <c r="DC32" s="148"/>
      <c r="DD32" s="148"/>
      <c r="DE32" s="148"/>
      <c r="DF32" s="148"/>
      <c r="DG32" s="148"/>
      <c r="DH32" s="148"/>
      <c r="DI32" s="148"/>
      <c r="DJ32" s="148"/>
      <c r="DK32" s="148"/>
      <c r="DL32" s="148"/>
      <c r="DM32" s="148"/>
      <c r="DN32" s="148"/>
      <c r="DO32" s="148"/>
      <c r="DP32" s="148"/>
      <c r="DQ32" s="148"/>
      <c r="DR32" s="148"/>
      <c r="DS32" s="148"/>
      <c r="DT32" s="148"/>
      <c r="DU32" s="148"/>
      <c r="DV32" s="148"/>
      <c r="DW32" s="148"/>
      <c r="DX32" s="148"/>
      <c r="DY32" s="148"/>
      <c r="DZ32" s="148"/>
      <c r="EA32" s="148"/>
      <c r="EB32" s="148"/>
      <c r="EC32" s="148"/>
      <c r="ED32" s="148"/>
      <c r="EE32" s="148"/>
      <c r="EF32" s="148"/>
      <c r="EG32" s="148"/>
      <c r="EH32" s="148"/>
      <c r="EI32" s="148"/>
      <c r="EJ32" s="148"/>
      <c r="EK32" s="148"/>
      <c r="EL32" s="148"/>
      <c r="EM32" s="148"/>
      <c r="EN32" s="148"/>
      <c r="EO32" s="148"/>
      <c r="EP32" s="148"/>
      <c r="EQ32" s="148"/>
      <c r="ER32" s="148"/>
      <c r="ES32" s="148"/>
      <c r="ET32" s="148"/>
      <c r="EU32" s="148"/>
    </row>
    <row r="33" spans="1:151" s="6" customFormat="1">
      <c r="A33" s="14">
        <v>42934</v>
      </c>
      <c r="B33" s="147" t="s">
        <v>107</v>
      </c>
      <c r="C33" s="9"/>
      <c r="D33" s="9">
        <v>60</v>
      </c>
      <c r="E33" s="9">
        <f t="shared" si="0"/>
        <v>1186.2900000000002</v>
      </c>
      <c r="F33" s="148"/>
      <c r="G33" s="148"/>
      <c r="H33" s="148"/>
      <c r="I33" s="148"/>
      <c r="J33" s="148"/>
      <c r="K33" s="148"/>
      <c r="L33" s="148"/>
      <c r="M33" s="148"/>
      <c r="N33" s="148"/>
      <c r="O33" s="148"/>
      <c r="P33" s="148"/>
      <c r="Q33" s="148"/>
      <c r="R33" s="148"/>
      <c r="S33" s="148"/>
      <c r="T33" s="148"/>
      <c r="U33" s="148"/>
      <c r="V33" s="148"/>
      <c r="W33" s="148"/>
      <c r="X33" s="148"/>
      <c r="Y33" s="148"/>
      <c r="Z33" s="148"/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148"/>
      <c r="AV33" s="148"/>
      <c r="AW33" s="148"/>
      <c r="AX33" s="148"/>
      <c r="AY33" s="148"/>
      <c r="AZ33" s="148"/>
      <c r="BA33" s="148"/>
      <c r="BB33" s="148"/>
      <c r="BC33" s="148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  <c r="BY33" s="148"/>
      <c r="BZ33" s="148"/>
      <c r="CA33" s="148"/>
      <c r="CB33" s="148"/>
      <c r="CC33" s="148"/>
      <c r="CD33" s="148"/>
      <c r="CE33" s="148"/>
      <c r="CF33" s="148"/>
      <c r="CG33" s="148"/>
      <c r="CH33" s="148"/>
      <c r="CI33" s="148"/>
      <c r="CJ33" s="148"/>
      <c r="CK33" s="148"/>
      <c r="CL33" s="148"/>
      <c r="CM33" s="148"/>
      <c r="CN33" s="148"/>
      <c r="CO33" s="148"/>
      <c r="CP33" s="148"/>
      <c r="CQ33" s="148"/>
      <c r="CR33" s="148"/>
      <c r="CS33" s="148"/>
      <c r="CT33" s="148"/>
      <c r="CU33" s="148"/>
      <c r="CV33" s="148"/>
      <c r="CW33" s="148"/>
      <c r="CX33" s="148"/>
      <c r="CY33" s="148"/>
      <c r="CZ33" s="148"/>
      <c r="DA33" s="148"/>
      <c r="DB33" s="148"/>
      <c r="DC33" s="148"/>
      <c r="DD33" s="148"/>
      <c r="DE33" s="148"/>
      <c r="DF33" s="148"/>
      <c r="DG33" s="148"/>
      <c r="DH33" s="148"/>
      <c r="DI33" s="148"/>
      <c r="DJ33" s="148"/>
      <c r="DK33" s="148"/>
      <c r="DL33" s="148"/>
      <c r="DM33" s="148"/>
      <c r="DN33" s="148"/>
      <c r="DO33" s="148"/>
      <c r="DP33" s="148"/>
      <c r="DQ33" s="148"/>
      <c r="DR33" s="148"/>
      <c r="DS33" s="148"/>
      <c r="DT33" s="148"/>
      <c r="DU33" s="148"/>
      <c r="DV33" s="148"/>
      <c r="DW33" s="148"/>
      <c r="DX33" s="148"/>
      <c r="DY33" s="148"/>
      <c r="DZ33" s="148"/>
      <c r="EA33" s="148"/>
      <c r="EB33" s="148"/>
      <c r="EC33" s="148"/>
      <c r="ED33" s="148"/>
      <c r="EE33" s="148"/>
      <c r="EF33" s="148"/>
      <c r="EG33" s="148"/>
      <c r="EH33" s="148"/>
      <c r="EI33" s="148"/>
      <c r="EJ33" s="148"/>
      <c r="EK33" s="148"/>
      <c r="EL33" s="148"/>
      <c r="EM33" s="148"/>
      <c r="EN33" s="148"/>
      <c r="EO33" s="148"/>
      <c r="EP33" s="148"/>
      <c r="EQ33" s="148"/>
      <c r="ER33" s="148"/>
      <c r="ES33" s="148"/>
      <c r="ET33" s="148"/>
      <c r="EU33" s="148"/>
    </row>
    <row r="34" spans="1:151" s="6" customFormat="1">
      <c r="A34" s="14">
        <v>42942</v>
      </c>
      <c r="B34" s="147" t="s">
        <v>112</v>
      </c>
      <c r="C34" s="9"/>
      <c r="D34" s="9">
        <v>48</v>
      </c>
      <c r="E34" s="9">
        <f t="shared" si="0"/>
        <v>1234.2900000000002</v>
      </c>
      <c r="F34" s="148"/>
      <c r="G34" s="148"/>
      <c r="H34" s="148"/>
      <c r="I34" s="148"/>
      <c r="J34" s="148"/>
      <c r="K34" s="148"/>
      <c r="L34" s="148"/>
      <c r="M34" s="148"/>
      <c r="N34" s="148"/>
      <c r="O34" s="148"/>
      <c r="P34" s="148"/>
      <c r="Q34" s="148"/>
      <c r="R34" s="148"/>
      <c r="S34" s="148"/>
      <c r="T34" s="148"/>
      <c r="U34" s="148"/>
      <c r="V34" s="148"/>
      <c r="W34" s="148"/>
      <c r="X34" s="148"/>
      <c r="Y34" s="148"/>
      <c r="Z34" s="148"/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148"/>
      <c r="AV34" s="148"/>
      <c r="AW34" s="148"/>
      <c r="AX34" s="148"/>
      <c r="AY34" s="148"/>
      <c r="AZ34" s="148"/>
      <c r="BA34" s="148"/>
      <c r="BB34" s="148"/>
      <c r="BC34" s="148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  <c r="BY34" s="148"/>
      <c r="BZ34" s="148"/>
      <c r="CA34" s="148"/>
      <c r="CB34" s="148"/>
      <c r="CC34" s="148"/>
      <c r="CD34" s="148"/>
      <c r="CE34" s="148"/>
      <c r="CF34" s="148"/>
      <c r="CG34" s="148"/>
      <c r="CH34" s="148"/>
      <c r="CI34" s="148"/>
      <c r="CJ34" s="148"/>
      <c r="CK34" s="148"/>
      <c r="CL34" s="148"/>
      <c r="CM34" s="148"/>
      <c r="CN34" s="148"/>
      <c r="CO34" s="148"/>
      <c r="CP34" s="148"/>
      <c r="CQ34" s="148"/>
      <c r="CR34" s="148"/>
      <c r="CS34" s="148"/>
      <c r="CT34" s="148"/>
      <c r="CU34" s="148"/>
      <c r="CV34" s="148"/>
      <c r="CW34" s="148"/>
      <c r="CX34" s="148"/>
      <c r="CY34" s="148"/>
      <c r="CZ34" s="148"/>
      <c r="DA34" s="148"/>
      <c r="DB34" s="148"/>
      <c r="DC34" s="148"/>
      <c r="DD34" s="148"/>
      <c r="DE34" s="148"/>
      <c r="DF34" s="148"/>
      <c r="DG34" s="148"/>
      <c r="DH34" s="148"/>
      <c r="DI34" s="148"/>
      <c r="DJ34" s="148"/>
      <c r="DK34" s="148"/>
      <c r="DL34" s="148"/>
      <c r="DM34" s="148"/>
      <c r="DN34" s="148"/>
      <c r="DO34" s="148"/>
      <c r="DP34" s="148"/>
      <c r="DQ34" s="148"/>
      <c r="DR34" s="148"/>
      <c r="DS34" s="148"/>
      <c r="DT34" s="148"/>
      <c r="DU34" s="148"/>
      <c r="DV34" s="148"/>
      <c r="DW34" s="148"/>
      <c r="DX34" s="148"/>
      <c r="DY34" s="148"/>
      <c r="DZ34" s="148"/>
      <c r="EA34" s="148"/>
      <c r="EB34" s="148"/>
      <c r="EC34" s="148"/>
      <c r="ED34" s="148"/>
      <c r="EE34" s="148"/>
      <c r="EF34" s="148"/>
      <c r="EG34" s="148"/>
      <c r="EH34" s="148"/>
      <c r="EI34" s="148"/>
      <c r="EJ34" s="148"/>
      <c r="EK34" s="148"/>
      <c r="EL34" s="148"/>
      <c r="EM34" s="148"/>
      <c r="EN34" s="148"/>
      <c r="EO34" s="148"/>
      <c r="EP34" s="148"/>
      <c r="EQ34" s="148"/>
      <c r="ER34" s="148"/>
      <c r="ES34" s="148"/>
      <c r="ET34" s="148"/>
      <c r="EU34" s="148"/>
    </row>
    <row r="35" spans="1:151" s="144" customFormat="1">
      <c r="A35" s="14">
        <v>42961</v>
      </c>
      <c r="B35" s="5" t="s">
        <v>115</v>
      </c>
      <c r="C35" s="21">
        <v>132</v>
      </c>
      <c r="D35" s="9"/>
      <c r="E35" s="9">
        <f t="shared" si="0"/>
        <v>1102.2900000000002</v>
      </c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  <c r="CE35" s="148"/>
      <c r="CF35" s="148"/>
      <c r="CG35" s="148"/>
      <c r="CH35" s="148"/>
      <c r="CI35" s="148"/>
      <c r="CJ35" s="148"/>
      <c r="CK35" s="148"/>
      <c r="CL35" s="148"/>
      <c r="CM35" s="148"/>
      <c r="CN35" s="148"/>
      <c r="CO35" s="148"/>
      <c r="CP35" s="148"/>
      <c r="CQ35" s="148"/>
      <c r="CR35" s="148"/>
      <c r="CS35" s="148"/>
      <c r="CT35" s="148"/>
      <c r="CU35" s="148"/>
      <c r="CV35" s="148"/>
      <c r="CW35" s="148"/>
      <c r="CX35" s="148"/>
      <c r="CY35" s="148"/>
      <c r="CZ35" s="148"/>
      <c r="DA35" s="148"/>
      <c r="DB35" s="148"/>
      <c r="DC35" s="148"/>
      <c r="DD35" s="148"/>
      <c r="DE35" s="148"/>
      <c r="DF35" s="148"/>
      <c r="DG35" s="148"/>
      <c r="DH35" s="148"/>
      <c r="DI35" s="148"/>
      <c r="DJ35" s="148"/>
      <c r="DK35" s="148"/>
      <c r="DL35" s="148"/>
      <c r="DM35" s="148"/>
      <c r="DN35" s="148"/>
      <c r="DO35" s="148"/>
      <c r="DP35" s="148"/>
      <c r="DQ35" s="148"/>
      <c r="DR35" s="148"/>
      <c r="DS35" s="148"/>
      <c r="DT35" s="148"/>
      <c r="DU35" s="148"/>
      <c r="DV35" s="148"/>
      <c r="DW35" s="148"/>
      <c r="DX35" s="148"/>
      <c r="DY35" s="148"/>
      <c r="DZ35" s="148"/>
      <c r="EA35" s="148"/>
      <c r="EB35" s="148"/>
      <c r="EC35" s="148"/>
      <c r="ED35" s="148"/>
      <c r="EE35" s="148"/>
      <c r="EF35" s="148"/>
      <c r="EG35" s="148"/>
      <c r="EH35" s="148"/>
      <c r="EI35" s="148"/>
      <c r="EJ35" s="148"/>
      <c r="EK35" s="148"/>
      <c r="EL35" s="148"/>
      <c r="EM35" s="148"/>
      <c r="EN35" s="148"/>
      <c r="EO35" s="148"/>
      <c r="EP35" s="148"/>
      <c r="EQ35" s="148"/>
      <c r="ER35" s="148"/>
      <c r="ES35" s="148"/>
      <c r="ET35" s="148"/>
      <c r="EU35" s="148"/>
    </row>
    <row r="36" spans="1:151" s="144" customFormat="1">
      <c r="A36" s="14">
        <v>42972</v>
      </c>
      <c r="B36" s="147" t="s">
        <v>116</v>
      </c>
      <c r="C36" s="21"/>
      <c r="D36" s="9">
        <v>117.2</v>
      </c>
      <c r="E36" s="9">
        <f t="shared" si="0"/>
        <v>1219.4900000000002</v>
      </c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  <c r="CE36" s="148"/>
      <c r="CF36" s="148"/>
      <c r="CG36" s="148"/>
      <c r="CH36" s="148"/>
      <c r="CI36" s="148"/>
      <c r="CJ36" s="148"/>
      <c r="CK36" s="148"/>
      <c r="CL36" s="148"/>
      <c r="CM36" s="148"/>
      <c r="CN36" s="148"/>
      <c r="CO36" s="148"/>
      <c r="CP36" s="148"/>
      <c r="CQ36" s="148"/>
      <c r="CR36" s="148"/>
      <c r="CS36" s="148"/>
      <c r="CT36" s="148"/>
      <c r="CU36" s="148"/>
      <c r="CV36" s="148"/>
      <c r="CW36" s="148"/>
      <c r="CX36" s="148"/>
      <c r="CY36" s="148"/>
      <c r="CZ36" s="148"/>
      <c r="DA36" s="148"/>
      <c r="DB36" s="148"/>
      <c r="DC36" s="148"/>
      <c r="DD36" s="148"/>
      <c r="DE36" s="148"/>
      <c r="DF36" s="148"/>
      <c r="DG36" s="148"/>
      <c r="DH36" s="148"/>
      <c r="DI36" s="148"/>
      <c r="DJ36" s="148"/>
      <c r="DK36" s="148"/>
      <c r="DL36" s="148"/>
      <c r="DM36" s="148"/>
      <c r="DN36" s="148"/>
      <c r="DO36" s="148"/>
      <c r="DP36" s="148"/>
      <c r="DQ36" s="148"/>
      <c r="DR36" s="148"/>
      <c r="DS36" s="148"/>
      <c r="DT36" s="148"/>
      <c r="DU36" s="148"/>
      <c r="DV36" s="148"/>
      <c r="DW36" s="148"/>
      <c r="DX36" s="148"/>
      <c r="DY36" s="148"/>
      <c r="DZ36" s="148"/>
      <c r="EA36" s="148"/>
      <c r="EB36" s="148"/>
      <c r="EC36" s="148"/>
      <c r="ED36" s="148"/>
      <c r="EE36" s="148"/>
      <c r="EF36" s="148"/>
      <c r="EG36" s="148"/>
      <c r="EH36" s="148"/>
      <c r="EI36" s="148"/>
      <c r="EJ36" s="148"/>
      <c r="EK36" s="148"/>
      <c r="EL36" s="148"/>
      <c r="EM36" s="148"/>
      <c r="EN36" s="148"/>
      <c r="EO36" s="148"/>
      <c r="EP36" s="148"/>
      <c r="EQ36" s="148"/>
      <c r="ER36" s="148"/>
      <c r="ES36" s="148"/>
      <c r="ET36" s="148"/>
      <c r="EU36" s="148"/>
    </row>
    <row r="37" spans="1:151" s="6" customFormat="1">
      <c r="A37" s="14">
        <v>42982</v>
      </c>
      <c r="B37" s="147" t="s">
        <v>122</v>
      </c>
      <c r="C37" s="21">
        <v>96</v>
      </c>
      <c r="D37" s="9"/>
      <c r="E37" s="9">
        <f t="shared" si="0"/>
        <v>1123.4900000000002</v>
      </c>
      <c r="F37" s="148"/>
      <c r="G37" s="148"/>
      <c r="H37" s="148"/>
      <c r="I37" s="148"/>
      <c r="J37" s="148"/>
      <c r="K37" s="148"/>
      <c r="L37" s="148"/>
      <c r="M37" s="148"/>
      <c r="N37" s="148"/>
      <c r="O37" s="148"/>
      <c r="P37" s="148"/>
      <c r="Q37" s="148"/>
      <c r="R37" s="148"/>
      <c r="S37" s="148"/>
      <c r="T37" s="148"/>
      <c r="U37" s="148"/>
      <c r="V37" s="148"/>
      <c r="W37" s="148"/>
      <c r="X37" s="148"/>
      <c r="Y37" s="148"/>
      <c r="Z37" s="148"/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148"/>
      <c r="AV37" s="148"/>
      <c r="AW37" s="148"/>
      <c r="AX37" s="148"/>
      <c r="AY37" s="148"/>
      <c r="AZ37" s="148"/>
      <c r="BA37" s="148"/>
      <c r="BB37" s="148"/>
      <c r="BC37" s="148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  <c r="BY37" s="148"/>
      <c r="BZ37" s="148"/>
      <c r="CA37" s="148"/>
      <c r="CB37" s="148"/>
      <c r="CC37" s="148"/>
      <c r="CD37" s="148"/>
      <c r="CE37" s="148"/>
      <c r="CF37" s="148"/>
      <c r="CG37" s="148"/>
      <c r="CH37" s="148"/>
      <c r="CI37" s="148"/>
      <c r="CJ37" s="148"/>
      <c r="CK37" s="148"/>
      <c r="CL37" s="148"/>
      <c r="CM37" s="148"/>
      <c r="CN37" s="148"/>
      <c r="CO37" s="148"/>
      <c r="CP37" s="148"/>
      <c r="CQ37" s="148"/>
      <c r="CR37" s="148"/>
      <c r="CS37" s="148"/>
      <c r="CT37" s="148"/>
      <c r="CU37" s="148"/>
      <c r="CV37" s="148"/>
      <c r="CW37" s="148"/>
      <c r="CX37" s="148"/>
      <c r="CY37" s="148"/>
      <c r="CZ37" s="148"/>
      <c r="DA37" s="148"/>
      <c r="DB37" s="148"/>
      <c r="DC37" s="148"/>
      <c r="DD37" s="148"/>
      <c r="DE37" s="148"/>
      <c r="DF37" s="148"/>
      <c r="DG37" s="148"/>
      <c r="DH37" s="148"/>
      <c r="DI37" s="148"/>
      <c r="DJ37" s="148"/>
      <c r="DK37" s="148"/>
      <c r="DL37" s="148"/>
      <c r="DM37" s="148"/>
      <c r="DN37" s="148"/>
      <c r="DO37" s="148"/>
      <c r="DP37" s="148"/>
      <c r="DQ37" s="148"/>
      <c r="DR37" s="148"/>
      <c r="DS37" s="148"/>
      <c r="DT37" s="148"/>
      <c r="DU37" s="148"/>
      <c r="DV37" s="148"/>
      <c r="DW37" s="148"/>
      <c r="DX37" s="148"/>
      <c r="DY37" s="148"/>
      <c r="DZ37" s="148"/>
      <c r="EA37" s="148"/>
      <c r="EB37" s="148"/>
      <c r="EC37" s="148"/>
      <c r="ED37" s="148"/>
      <c r="EE37" s="148"/>
      <c r="EF37" s="148"/>
      <c r="EG37" s="148"/>
      <c r="EH37" s="148"/>
      <c r="EI37" s="148"/>
      <c r="EJ37" s="148"/>
      <c r="EK37" s="148"/>
      <c r="EL37" s="148"/>
      <c r="EM37" s="148"/>
      <c r="EN37" s="148"/>
      <c r="EO37" s="148"/>
      <c r="EP37" s="148"/>
      <c r="EQ37" s="148"/>
      <c r="ER37" s="148"/>
      <c r="ES37" s="148"/>
      <c r="ET37" s="148"/>
      <c r="EU37" s="148"/>
    </row>
    <row r="38" spans="1:151" s="6" customFormat="1">
      <c r="A38" s="14">
        <v>42985</v>
      </c>
      <c r="B38" s="147" t="s">
        <v>124</v>
      </c>
      <c r="C38" s="21"/>
      <c r="D38" s="9">
        <v>24</v>
      </c>
      <c r="E38" s="9">
        <f t="shared" si="0"/>
        <v>1147.4900000000002</v>
      </c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  <c r="CE38" s="148"/>
      <c r="CF38" s="148"/>
      <c r="CG38" s="148"/>
      <c r="CH38" s="148"/>
      <c r="CI38" s="148"/>
      <c r="CJ38" s="148"/>
      <c r="CK38" s="148"/>
      <c r="CL38" s="148"/>
      <c r="CM38" s="148"/>
      <c r="CN38" s="148"/>
      <c r="CO38" s="148"/>
      <c r="CP38" s="148"/>
      <c r="CQ38" s="148"/>
      <c r="CR38" s="148"/>
      <c r="CS38" s="148"/>
      <c r="CT38" s="148"/>
      <c r="CU38" s="148"/>
      <c r="CV38" s="148"/>
      <c r="CW38" s="148"/>
      <c r="CX38" s="148"/>
      <c r="CY38" s="148"/>
      <c r="CZ38" s="148"/>
      <c r="DA38" s="148"/>
      <c r="DB38" s="148"/>
      <c r="DC38" s="148"/>
      <c r="DD38" s="148"/>
      <c r="DE38" s="148"/>
      <c r="DF38" s="148"/>
      <c r="DG38" s="148"/>
      <c r="DH38" s="148"/>
      <c r="DI38" s="148"/>
      <c r="DJ38" s="148"/>
      <c r="DK38" s="148"/>
      <c r="DL38" s="148"/>
      <c r="DM38" s="148"/>
      <c r="DN38" s="148"/>
      <c r="DO38" s="148"/>
      <c r="DP38" s="148"/>
      <c r="DQ38" s="148"/>
      <c r="DR38" s="148"/>
      <c r="DS38" s="148"/>
      <c r="DT38" s="148"/>
      <c r="DU38" s="148"/>
      <c r="DV38" s="148"/>
      <c r="DW38" s="148"/>
      <c r="DX38" s="148"/>
      <c r="DY38" s="148"/>
      <c r="DZ38" s="148"/>
      <c r="EA38" s="148"/>
      <c r="EB38" s="148"/>
      <c r="EC38" s="148"/>
      <c r="ED38" s="148"/>
      <c r="EE38" s="148"/>
      <c r="EF38" s="148"/>
      <c r="EG38" s="148"/>
      <c r="EH38" s="148"/>
      <c r="EI38" s="148"/>
      <c r="EJ38" s="148"/>
      <c r="EK38" s="148"/>
      <c r="EL38" s="148"/>
      <c r="EM38" s="148"/>
      <c r="EN38" s="148"/>
      <c r="EO38" s="148"/>
      <c r="EP38" s="148"/>
      <c r="EQ38" s="148"/>
      <c r="ER38" s="148"/>
      <c r="ES38" s="148"/>
      <c r="ET38" s="148"/>
      <c r="EU38" s="148"/>
    </row>
    <row r="39" spans="1:151" s="6" customFormat="1">
      <c r="A39" s="14">
        <v>42989</v>
      </c>
      <c r="B39" s="5" t="s">
        <v>125</v>
      </c>
      <c r="C39" s="21">
        <v>27</v>
      </c>
      <c r="D39" s="9"/>
      <c r="E39" s="9">
        <f t="shared" si="0"/>
        <v>1120.4900000000002</v>
      </c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  <c r="BY39" s="148"/>
      <c r="BZ39" s="148"/>
      <c r="CA39" s="148"/>
      <c r="CB39" s="148"/>
      <c r="CC39" s="148"/>
      <c r="CD39" s="148"/>
      <c r="CE39" s="148"/>
      <c r="CF39" s="148"/>
      <c r="CG39" s="148"/>
      <c r="CH39" s="148"/>
      <c r="CI39" s="148"/>
      <c r="CJ39" s="148"/>
      <c r="CK39" s="148"/>
      <c r="CL39" s="148"/>
      <c r="CM39" s="148"/>
      <c r="CN39" s="148"/>
      <c r="CO39" s="148"/>
      <c r="CP39" s="148"/>
      <c r="CQ39" s="148"/>
      <c r="CR39" s="148"/>
      <c r="CS39" s="148"/>
      <c r="CT39" s="148"/>
      <c r="CU39" s="148"/>
      <c r="CV39" s="148"/>
      <c r="CW39" s="148"/>
      <c r="CX39" s="148"/>
      <c r="CY39" s="148"/>
      <c r="CZ39" s="148"/>
      <c r="DA39" s="148"/>
      <c r="DB39" s="148"/>
      <c r="DC39" s="148"/>
      <c r="DD39" s="148"/>
      <c r="DE39" s="148"/>
      <c r="DF39" s="148"/>
      <c r="DG39" s="148"/>
      <c r="DH39" s="148"/>
      <c r="DI39" s="148"/>
      <c r="DJ39" s="148"/>
      <c r="DK39" s="148"/>
      <c r="DL39" s="148"/>
      <c r="DM39" s="148"/>
      <c r="DN39" s="148"/>
      <c r="DO39" s="148"/>
      <c r="DP39" s="148"/>
      <c r="DQ39" s="148"/>
      <c r="DR39" s="148"/>
      <c r="DS39" s="148"/>
      <c r="DT39" s="148"/>
      <c r="DU39" s="148"/>
      <c r="DV39" s="148"/>
      <c r="DW39" s="148"/>
      <c r="DX39" s="148"/>
      <c r="DY39" s="148"/>
      <c r="DZ39" s="148"/>
      <c r="EA39" s="148"/>
      <c r="EB39" s="148"/>
      <c r="EC39" s="148"/>
      <c r="ED39" s="148"/>
      <c r="EE39" s="148"/>
      <c r="EF39" s="148"/>
      <c r="EG39" s="148"/>
      <c r="EH39" s="148"/>
      <c r="EI39" s="148"/>
      <c r="EJ39" s="148"/>
      <c r="EK39" s="148"/>
      <c r="EL39" s="148"/>
      <c r="EM39" s="148"/>
      <c r="EN39" s="148"/>
      <c r="EO39" s="148"/>
      <c r="EP39" s="148"/>
      <c r="EQ39" s="148"/>
      <c r="ER39" s="148"/>
      <c r="ES39" s="148"/>
      <c r="ET39" s="148"/>
      <c r="EU39" s="148"/>
    </row>
    <row r="40" spans="1:151" s="6" customFormat="1">
      <c r="A40" s="14">
        <v>42996</v>
      </c>
      <c r="B40" s="147" t="s">
        <v>128</v>
      </c>
      <c r="C40" s="21">
        <v>120</v>
      </c>
      <c r="D40" s="9"/>
      <c r="E40" s="9">
        <f t="shared" si="0"/>
        <v>1000.4900000000002</v>
      </c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  <c r="BY40" s="148"/>
      <c r="BZ40" s="148"/>
      <c r="CA40" s="148"/>
      <c r="CB40" s="148"/>
      <c r="CC40" s="148"/>
      <c r="CD40" s="148"/>
      <c r="CE40" s="148"/>
      <c r="CF40" s="148"/>
      <c r="CG40" s="148"/>
      <c r="CH40" s="148"/>
      <c r="CI40" s="148"/>
      <c r="CJ40" s="148"/>
      <c r="CK40" s="148"/>
      <c r="CL40" s="148"/>
      <c r="CM40" s="148"/>
      <c r="CN40" s="148"/>
      <c r="CO40" s="148"/>
      <c r="CP40" s="148"/>
      <c r="CQ40" s="148"/>
      <c r="CR40" s="148"/>
      <c r="CS40" s="148"/>
      <c r="CT40" s="148"/>
      <c r="CU40" s="148"/>
      <c r="CV40" s="148"/>
      <c r="CW40" s="148"/>
      <c r="CX40" s="148"/>
      <c r="CY40" s="148"/>
      <c r="CZ40" s="148"/>
      <c r="DA40" s="148"/>
      <c r="DB40" s="148"/>
      <c r="DC40" s="148"/>
      <c r="DD40" s="148"/>
      <c r="DE40" s="148"/>
      <c r="DF40" s="148"/>
      <c r="DG40" s="148"/>
      <c r="DH40" s="148"/>
      <c r="DI40" s="148"/>
      <c r="DJ40" s="148"/>
      <c r="DK40" s="148"/>
      <c r="DL40" s="148"/>
      <c r="DM40" s="148"/>
      <c r="DN40" s="148"/>
      <c r="DO40" s="148"/>
      <c r="DP40" s="148"/>
      <c r="DQ40" s="148"/>
      <c r="DR40" s="148"/>
      <c r="DS40" s="148"/>
      <c r="DT40" s="148"/>
      <c r="DU40" s="148"/>
      <c r="DV40" s="148"/>
      <c r="DW40" s="148"/>
      <c r="DX40" s="148"/>
      <c r="DY40" s="148"/>
      <c r="DZ40" s="148"/>
      <c r="EA40" s="148"/>
      <c r="EB40" s="148"/>
      <c r="EC40" s="148"/>
      <c r="ED40" s="148"/>
      <c r="EE40" s="148"/>
      <c r="EF40" s="148"/>
      <c r="EG40" s="148"/>
      <c r="EH40" s="148"/>
      <c r="EI40" s="148"/>
      <c r="EJ40" s="148"/>
      <c r="EK40" s="148"/>
      <c r="EL40" s="148"/>
      <c r="EM40" s="148"/>
      <c r="EN40" s="148"/>
      <c r="EO40" s="148"/>
      <c r="EP40" s="148"/>
      <c r="EQ40" s="148"/>
      <c r="ER40" s="148"/>
      <c r="ES40" s="148"/>
      <c r="ET40" s="148"/>
      <c r="EU40" s="148"/>
    </row>
    <row r="41" spans="1:151" s="6" customFormat="1">
      <c r="A41" s="14">
        <v>42997</v>
      </c>
      <c r="B41" s="147" t="s">
        <v>106</v>
      </c>
      <c r="C41" s="21"/>
      <c r="D41" s="9">
        <v>108</v>
      </c>
      <c r="E41" s="9">
        <f t="shared" si="0"/>
        <v>1108.4900000000002</v>
      </c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  <c r="BY41" s="148"/>
      <c r="BZ41" s="148"/>
      <c r="CA41" s="148"/>
      <c r="CB41" s="148"/>
      <c r="CC41" s="148"/>
      <c r="CD41" s="148"/>
      <c r="CE41" s="148"/>
      <c r="CF41" s="148"/>
      <c r="CG41" s="148"/>
      <c r="CH41" s="148"/>
      <c r="CI41" s="148"/>
      <c r="CJ41" s="148"/>
      <c r="CK41" s="148"/>
      <c r="CL41" s="148"/>
      <c r="CM41" s="148"/>
      <c r="CN41" s="148"/>
      <c r="CO41" s="148"/>
      <c r="CP41" s="148"/>
      <c r="CQ41" s="148"/>
      <c r="CR41" s="148"/>
      <c r="CS41" s="148"/>
      <c r="CT41" s="148"/>
      <c r="CU41" s="148"/>
      <c r="CV41" s="148"/>
      <c r="CW41" s="148"/>
      <c r="CX41" s="148"/>
      <c r="CY41" s="148"/>
      <c r="CZ41" s="148"/>
      <c r="DA41" s="148"/>
      <c r="DB41" s="148"/>
      <c r="DC41" s="148"/>
      <c r="DD41" s="148"/>
      <c r="DE41" s="148"/>
      <c r="DF41" s="148"/>
      <c r="DG41" s="148"/>
      <c r="DH41" s="148"/>
      <c r="DI41" s="148"/>
      <c r="DJ41" s="148"/>
      <c r="DK41" s="148"/>
      <c r="DL41" s="148"/>
      <c r="DM41" s="148"/>
      <c r="DN41" s="148"/>
      <c r="DO41" s="148"/>
      <c r="DP41" s="148"/>
      <c r="DQ41" s="148"/>
      <c r="DR41" s="148"/>
      <c r="DS41" s="148"/>
      <c r="DT41" s="148"/>
      <c r="DU41" s="148"/>
      <c r="DV41" s="148"/>
      <c r="DW41" s="148"/>
      <c r="DX41" s="148"/>
      <c r="DY41" s="148"/>
      <c r="DZ41" s="148"/>
      <c r="EA41" s="148"/>
      <c r="EB41" s="148"/>
      <c r="EC41" s="148"/>
      <c r="ED41" s="148"/>
      <c r="EE41" s="148"/>
      <c r="EF41" s="148"/>
      <c r="EG41" s="148"/>
      <c r="EH41" s="148"/>
      <c r="EI41" s="148"/>
      <c r="EJ41" s="148"/>
      <c r="EK41" s="148"/>
      <c r="EL41" s="148"/>
      <c r="EM41" s="148"/>
      <c r="EN41" s="148"/>
      <c r="EO41" s="148"/>
      <c r="EP41" s="148"/>
      <c r="EQ41" s="148"/>
      <c r="ER41" s="148"/>
      <c r="ES41" s="148"/>
      <c r="ET41" s="148"/>
      <c r="EU41" s="148"/>
    </row>
    <row r="42" spans="1:151" s="6" customFormat="1">
      <c r="A42" s="14">
        <v>42997</v>
      </c>
      <c r="B42" s="147" t="s">
        <v>132</v>
      </c>
      <c r="C42" s="9"/>
      <c r="D42" s="9">
        <v>48</v>
      </c>
      <c r="E42" s="9">
        <f t="shared" si="0"/>
        <v>1156.4900000000002</v>
      </c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  <c r="BY42" s="148"/>
      <c r="BZ42" s="148"/>
      <c r="CA42" s="148"/>
      <c r="CB42" s="148"/>
      <c r="CC42" s="148"/>
      <c r="CD42" s="148"/>
      <c r="CE42" s="148"/>
      <c r="CF42" s="148"/>
      <c r="CG42" s="148"/>
      <c r="CH42" s="148"/>
      <c r="CI42" s="148"/>
      <c r="CJ42" s="148"/>
      <c r="CK42" s="148"/>
      <c r="CL42" s="148"/>
      <c r="CM42" s="148"/>
      <c r="CN42" s="148"/>
      <c r="CO42" s="148"/>
      <c r="CP42" s="148"/>
      <c r="CQ42" s="148"/>
      <c r="CR42" s="148"/>
      <c r="CS42" s="148"/>
      <c r="CT42" s="148"/>
      <c r="CU42" s="148"/>
      <c r="CV42" s="148"/>
      <c r="CW42" s="148"/>
      <c r="CX42" s="148"/>
      <c r="CY42" s="148"/>
      <c r="CZ42" s="148"/>
      <c r="DA42" s="148"/>
      <c r="DB42" s="148"/>
      <c r="DC42" s="148"/>
      <c r="DD42" s="148"/>
      <c r="DE42" s="148"/>
      <c r="DF42" s="148"/>
      <c r="DG42" s="148"/>
      <c r="DH42" s="148"/>
      <c r="DI42" s="148"/>
      <c r="DJ42" s="148"/>
      <c r="DK42" s="148"/>
      <c r="DL42" s="148"/>
      <c r="DM42" s="148"/>
      <c r="DN42" s="148"/>
      <c r="DO42" s="148"/>
      <c r="DP42" s="148"/>
      <c r="DQ42" s="148"/>
      <c r="DR42" s="148"/>
      <c r="DS42" s="148"/>
      <c r="DT42" s="148"/>
      <c r="DU42" s="148"/>
      <c r="DV42" s="148"/>
      <c r="DW42" s="148"/>
      <c r="DX42" s="148"/>
      <c r="DY42" s="148"/>
      <c r="DZ42" s="148"/>
      <c r="EA42" s="148"/>
      <c r="EB42" s="148"/>
      <c r="EC42" s="148"/>
      <c r="ED42" s="148"/>
      <c r="EE42" s="148"/>
      <c r="EF42" s="148"/>
      <c r="EG42" s="148"/>
      <c r="EH42" s="148"/>
      <c r="EI42" s="148"/>
      <c r="EJ42" s="148"/>
      <c r="EK42" s="148"/>
      <c r="EL42" s="148"/>
      <c r="EM42" s="148"/>
      <c r="EN42" s="148"/>
      <c r="EO42" s="148"/>
      <c r="EP42" s="148"/>
      <c r="EQ42" s="148"/>
      <c r="ER42" s="148"/>
      <c r="ES42" s="148"/>
      <c r="ET42" s="148"/>
      <c r="EU42" s="148"/>
    </row>
    <row r="43" spans="1:151" s="6" customFormat="1">
      <c r="A43" s="14">
        <v>42998</v>
      </c>
      <c r="B43" s="147" t="s">
        <v>112</v>
      </c>
      <c r="C43" s="21"/>
      <c r="D43" s="9">
        <v>60</v>
      </c>
      <c r="E43" s="9">
        <f t="shared" si="0"/>
        <v>1216.4900000000002</v>
      </c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  <c r="BY43" s="148"/>
      <c r="BZ43" s="148"/>
      <c r="CA43" s="148"/>
      <c r="CB43" s="148"/>
      <c r="CC43" s="148"/>
      <c r="CD43" s="148"/>
      <c r="CE43" s="148"/>
      <c r="CF43" s="148"/>
      <c r="CG43" s="148"/>
      <c r="CH43" s="148"/>
      <c r="CI43" s="148"/>
      <c r="CJ43" s="148"/>
      <c r="CK43" s="148"/>
      <c r="CL43" s="148"/>
      <c r="CM43" s="148"/>
      <c r="CN43" s="148"/>
      <c r="CO43" s="148"/>
      <c r="CP43" s="148"/>
      <c r="CQ43" s="148"/>
      <c r="CR43" s="148"/>
      <c r="CS43" s="148"/>
      <c r="CT43" s="148"/>
      <c r="CU43" s="148"/>
      <c r="CV43" s="148"/>
      <c r="CW43" s="148"/>
      <c r="CX43" s="148"/>
      <c r="CY43" s="148"/>
      <c r="CZ43" s="148"/>
      <c r="DA43" s="148"/>
      <c r="DB43" s="148"/>
      <c r="DC43" s="148"/>
      <c r="DD43" s="148"/>
      <c r="DE43" s="148"/>
      <c r="DF43" s="148"/>
      <c r="DG43" s="148"/>
      <c r="DH43" s="148"/>
      <c r="DI43" s="148"/>
      <c r="DJ43" s="148"/>
      <c r="DK43" s="148"/>
      <c r="DL43" s="148"/>
      <c r="DM43" s="148"/>
      <c r="DN43" s="148"/>
      <c r="DO43" s="148"/>
      <c r="DP43" s="148"/>
      <c r="DQ43" s="148"/>
      <c r="DR43" s="148"/>
      <c r="DS43" s="148"/>
      <c r="DT43" s="148"/>
      <c r="DU43" s="148"/>
      <c r="DV43" s="148"/>
      <c r="DW43" s="148"/>
      <c r="DX43" s="148"/>
      <c r="DY43" s="148"/>
      <c r="DZ43" s="148"/>
      <c r="EA43" s="148"/>
      <c r="EB43" s="148"/>
      <c r="EC43" s="148"/>
      <c r="ED43" s="148"/>
      <c r="EE43" s="148"/>
      <c r="EF43" s="148"/>
      <c r="EG43" s="148"/>
      <c r="EH43" s="148"/>
      <c r="EI43" s="148"/>
      <c r="EJ43" s="148"/>
      <c r="EK43" s="148"/>
      <c r="EL43" s="148"/>
      <c r="EM43" s="148"/>
      <c r="EN43" s="148"/>
      <c r="EO43" s="148"/>
      <c r="EP43" s="148"/>
      <c r="EQ43" s="148"/>
      <c r="ER43" s="148"/>
      <c r="ES43" s="148"/>
      <c r="ET43" s="148"/>
      <c r="EU43" s="148"/>
    </row>
    <row r="44" spans="1:151" s="144" customFormat="1">
      <c r="A44" s="14">
        <v>42999</v>
      </c>
      <c r="B44" s="147" t="s">
        <v>133</v>
      </c>
      <c r="C44" s="9"/>
      <c r="D44" s="9">
        <v>108</v>
      </c>
      <c r="E44" s="9">
        <f t="shared" si="0"/>
        <v>1324.4900000000002</v>
      </c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  <c r="BY44" s="148"/>
      <c r="BZ44" s="148"/>
      <c r="CA44" s="148"/>
      <c r="CB44" s="148"/>
      <c r="CC44" s="148"/>
      <c r="CD44" s="148"/>
      <c r="CE44" s="148"/>
      <c r="CF44" s="148"/>
      <c r="CG44" s="148"/>
      <c r="CH44" s="148"/>
      <c r="CI44" s="148"/>
      <c r="CJ44" s="148"/>
      <c r="CK44" s="148"/>
      <c r="CL44" s="148"/>
      <c r="CM44" s="148"/>
      <c r="CN44" s="148"/>
      <c r="CO44" s="148"/>
      <c r="CP44" s="148"/>
      <c r="CQ44" s="148"/>
      <c r="CR44" s="148"/>
      <c r="CS44" s="148"/>
      <c r="CT44" s="148"/>
      <c r="CU44" s="148"/>
      <c r="CV44" s="148"/>
      <c r="CW44" s="148"/>
      <c r="CX44" s="148"/>
      <c r="CY44" s="148"/>
      <c r="CZ44" s="148"/>
      <c r="DA44" s="148"/>
      <c r="DB44" s="148"/>
      <c r="DC44" s="148"/>
      <c r="DD44" s="148"/>
      <c r="DE44" s="148"/>
      <c r="DF44" s="148"/>
      <c r="DG44" s="148"/>
      <c r="DH44" s="148"/>
      <c r="DI44" s="148"/>
      <c r="DJ44" s="148"/>
      <c r="DK44" s="148"/>
      <c r="DL44" s="148"/>
      <c r="DM44" s="148"/>
      <c r="DN44" s="148"/>
      <c r="DO44" s="148"/>
      <c r="DP44" s="148"/>
      <c r="DQ44" s="148"/>
      <c r="DR44" s="148"/>
      <c r="DS44" s="148"/>
      <c r="DT44" s="148"/>
      <c r="DU44" s="148"/>
      <c r="DV44" s="148"/>
      <c r="DW44" s="148"/>
      <c r="DX44" s="148"/>
      <c r="DY44" s="148"/>
      <c r="DZ44" s="148"/>
      <c r="EA44" s="148"/>
      <c r="EB44" s="148"/>
      <c r="EC44" s="148"/>
      <c r="ED44" s="148"/>
      <c r="EE44" s="148"/>
      <c r="EF44" s="148"/>
      <c r="EG44" s="148"/>
      <c r="EH44" s="148"/>
      <c r="EI44" s="148"/>
      <c r="EJ44" s="148"/>
      <c r="EK44" s="148"/>
      <c r="EL44" s="148"/>
      <c r="EM44" s="148"/>
      <c r="EN44" s="148"/>
      <c r="EO44" s="148"/>
      <c r="EP44" s="148"/>
      <c r="EQ44" s="148"/>
      <c r="ER44" s="148"/>
      <c r="ES44" s="148"/>
      <c r="ET44" s="148"/>
      <c r="EU44" s="148"/>
    </row>
    <row r="45" spans="1:151" s="144" customFormat="1">
      <c r="A45" s="14">
        <v>43006</v>
      </c>
      <c r="B45" s="147" t="s">
        <v>134</v>
      </c>
      <c r="C45" s="9"/>
      <c r="D45" s="9">
        <v>36</v>
      </c>
      <c r="E45" s="9">
        <f t="shared" si="0"/>
        <v>1360.4900000000002</v>
      </c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  <c r="BY45" s="148"/>
      <c r="BZ45" s="148"/>
      <c r="CA45" s="148"/>
      <c r="CB45" s="148"/>
      <c r="CC45" s="148"/>
      <c r="CD45" s="148"/>
      <c r="CE45" s="148"/>
      <c r="CF45" s="148"/>
      <c r="CG45" s="148"/>
      <c r="CH45" s="148"/>
      <c r="CI45" s="148"/>
      <c r="CJ45" s="148"/>
      <c r="CK45" s="148"/>
      <c r="CL45" s="148"/>
      <c r="CM45" s="148"/>
      <c r="CN45" s="148"/>
      <c r="CO45" s="148"/>
      <c r="CP45" s="148"/>
      <c r="CQ45" s="148"/>
      <c r="CR45" s="148"/>
      <c r="CS45" s="148"/>
      <c r="CT45" s="148"/>
      <c r="CU45" s="148"/>
      <c r="CV45" s="148"/>
      <c r="CW45" s="148"/>
      <c r="CX45" s="148"/>
      <c r="CY45" s="148"/>
      <c r="CZ45" s="148"/>
      <c r="DA45" s="148"/>
      <c r="DB45" s="148"/>
      <c r="DC45" s="148"/>
      <c r="DD45" s="148"/>
      <c r="DE45" s="148"/>
      <c r="DF45" s="148"/>
      <c r="DG45" s="148"/>
      <c r="DH45" s="148"/>
      <c r="DI45" s="148"/>
      <c r="DJ45" s="148"/>
      <c r="DK45" s="148"/>
      <c r="DL45" s="148"/>
      <c r="DM45" s="148"/>
      <c r="DN45" s="148"/>
      <c r="DO45" s="148"/>
      <c r="DP45" s="148"/>
      <c r="DQ45" s="148"/>
      <c r="DR45" s="148"/>
      <c r="DS45" s="148"/>
      <c r="DT45" s="148"/>
      <c r="DU45" s="148"/>
      <c r="DV45" s="148"/>
      <c r="DW45" s="148"/>
      <c r="DX45" s="148"/>
      <c r="DY45" s="148"/>
      <c r="DZ45" s="148"/>
      <c r="EA45" s="148"/>
      <c r="EB45" s="148"/>
      <c r="EC45" s="148"/>
      <c r="ED45" s="148"/>
      <c r="EE45" s="148"/>
      <c r="EF45" s="148"/>
      <c r="EG45" s="148"/>
      <c r="EH45" s="148"/>
      <c r="EI45" s="148"/>
      <c r="EJ45" s="148"/>
      <c r="EK45" s="148"/>
      <c r="EL45" s="148"/>
      <c r="EM45" s="148"/>
      <c r="EN45" s="148"/>
      <c r="EO45" s="148"/>
      <c r="EP45" s="148"/>
      <c r="EQ45" s="148"/>
      <c r="ER45" s="148"/>
      <c r="ES45" s="148"/>
      <c r="ET45" s="148"/>
      <c r="EU45" s="148"/>
    </row>
    <row r="46" spans="1:151" s="6" customFormat="1">
      <c r="A46" s="14">
        <v>43010</v>
      </c>
      <c r="B46" s="147" t="s">
        <v>135</v>
      </c>
      <c r="C46" s="21">
        <v>264</v>
      </c>
      <c r="D46" s="9"/>
      <c r="E46" s="9">
        <f t="shared" si="0"/>
        <v>1096.4900000000002</v>
      </c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  <c r="BY46" s="148"/>
      <c r="BZ46" s="148"/>
      <c r="CA46" s="148"/>
      <c r="CB46" s="148"/>
      <c r="CC46" s="148"/>
      <c r="CD46" s="148"/>
      <c r="CE46" s="148"/>
      <c r="CF46" s="148"/>
      <c r="CG46" s="148"/>
      <c r="CH46" s="148"/>
      <c r="CI46" s="148"/>
      <c r="CJ46" s="148"/>
      <c r="CK46" s="148"/>
      <c r="CL46" s="148"/>
      <c r="CM46" s="148"/>
      <c r="CN46" s="148"/>
      <c r="CO46" s="148"/>
      <c r="CP46" s="148"/>
      <c r="CQ46" s="148"/>
      <c r="CR46" s="148"/>
      <c r="CS46" s="148"/>
      <c r="CT46" s="148"/>
      <c r="CU46" s="148"/>
      <c r="CV46" s="148"/>
      <c r="CW46" s="148"/>
      <c r="CX46" s="148"/>
      <c r="CY46" s="148"/>
      <c r="CZ46" s="148"/>
      <c r="DA46" s="148"/>
      <c r="DB46" s="148"/>
      <c r="DC46" s="148"/>
      <c r="DD46" s="148"/>
      <c r="DE46" s="148"/>
      <c r="DF46" s="148"/>
      <c r="DG46" s="148"/>
      <c r="DH46" s="148"/>
      <c r="DI46" s="148"/>
      <c r="DJ46" s="148"/>
      <c r="DK46" s="148"/>
      <c r="DL46" s="148"/>
      <c r="DM46" s="148"/>
      <c r="DN46" s="148"/>
      <c r="DO46" s="148"/>
      <c r="DP46" s="148"/>
      <c r="DQ46" s="148"/>
      <c r="DR46" s="148"/>
      <c r="DS46" s="148"/>
      <c r="DT46" s="148"/>
      <c r="DU46" s="148"/>
      <c r="DV46" s="148"/>
      <c r="DW46" s="148"/>
      <c r="DX46" s="148"/>
      <c r="DY46" s="148"/>
      <c r="DZ46" s="148"/>
      <c r="EA46" s="148"/>
      <c r="EB46" s="148"/>
      <c r="EC46" s="148"/>
      <c r="ED46" s="148"/>
      <c r="EE46" s="148"/>
      <c r="EF46" s="148"/>
      <c r="EG46" s="148"/>
      <c r="EH46" s="148"/>
      <c r="EI46" s="148"/>
      <c r="EJ46" s="148"/>
      <c r="EK46" s="148"/>
      <c r="EL46" s="148"/>
      <c r="EM46" s="148"/>
      <c r="EN46" s="148"/>
      <c r="EO46" s="148"/>
      <c r="EP46" s="148"/>
      <c r="EQ46" s="148"/>
      <c r="ER46" s="148"/>
      <c r="ES46" s="148"/>
      <c r="ET46" s="148"/>
      <c r="EU46" s="148"/>
    </row>
    <row r="47" spans="1:151" s="6" customFormat="1">
      <c r="A47" s="14">
        <v>43010</v>
      </c>
      <c r="B47" s="147" t="s">
        <v>90</v>
      </c>
      <c r="C47" s="21">
        <v>84.4</v>
      </c>
      <c r="D47" s="9"/>
      <c r="E47" s="9">
        <f t="shared" si="0"/>
        <v>1012.0900000000003</v>
      </c>
      <c r="F47" s="148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  <c r="BY47" s="148"/>
      <c r="BZ47" s="148"/>
      <c r="CA47" s="148"/>
      <c r="CB47" s="148"/>
      <c r="CC47" s="148"/>
      <c r="CD47" s="148"/>
      <c r="CE47" s="148"/>
      <c r="CF47" s="148"/>
      <c r="CG47" s="148"/>
      <c r="CH47" s="148"/>
      <c r="CI47" s="148"/>
      <c r="CJ47" s="148"/>
      <c r="CK47" s="148"/>
      <c r="CL47" s="148"/>
      <c r="CM47" s="148"/>
      <c r="CN47" s="148"/>
      <c r="CO47" s="148"/>
      <c r="CP47" s="148"/>
      <c r="CQ47" s="148"/>
      <c r="CR47" s="148"/>
      <c r="CS47" s="148"/>
      <c r="CT47" s="148"/>
      <c r="CU47" s="148"/>
      <c r="CV47" s="148"/>
      <c r="CW47" s="148"/>
      <c r="CX47" s="148"/>
      <c r="CY47" s="148"/>
      <c r="CZ47" s="148"/>
      <c r="DA47" s="148"/>
      <c r="DB47" s="148"/>
      <c r="DC47" s="148"/>
      <c r="DD47" s="148"/>
      <c r="DE47" s="148"/>
      <c r="DF47" s="148"/>
      <c r="DG47" s="148"/>
      <c r="DH47" s="148"/>
      <c r="DI47" s="148"/>
      <c r="DJ47" s="148"/>
      <c r="DK47" s="148"/>
      <c r="DL47" s="148"/>
      <c r="DM47" s="148"/>
      <c r="DN47" s="148"/>
      <c r="DO47" s="148"/>
      <c r="DP47" s="148"/>
      <c r="DQ47" s="148"/>
      <c r="DR47" s="148"/>
      <c r="DS47" s="148"/>
      <c r="DT47" s="148"/>
      <c r="DU47" s="148"/>
      <c r="DV47" s="148"/>
      <c r="DW47" s="148"/>
      <c r="DX47" s="148"/>
      <c r="DY47" s="148"/>
      <c r="DZ47" s="148"/>
      <c r="EA47" s="148"/>
      <c r="EB47" s="148"/>
      <c r="EC47" s="148"/>
      <c r="ED47" s="148"/>
      <c r="EE47" s="148"/>
      <c r="EF47" s="148"/>
      <c r="EG47" s="148"/>
      <c r="EH47" s="148"/>
      <c r="EI47" s="148"/>
      <c r="EJ47" s="148"/>
      <c r="EK47" s="148"/>
      <c r="EL47" s="148"/>
      <c r="EM47" s="148"/>
      <c r="EN47" s="148"/>
      <c r="EO47" s="148"/>
      <c r="EP47" s="148"/>
      <c r="EQ47" s="148"/>
      <c r="ER47" s="148"/>
      <c r="ES47" s="148"/>
      <c r="ET47" s="148"/>
      <c r="EU47" s="148"/>
    </row>
    <row r="48" spans="1:151" s="6" customFormat="1">
      <c r="A48" s="14">
        <v>43012</v>
      </c>
      <c r="B48" s="5" t="s">
        <v>138</v>
      </c>
      <c r="C48" s="9">
        <v>250.2</v>
      </c>
      <c r="D48" s="9"/>
      <c r="E48" s="9">
        <f t="shared" si="0"/>
        <v>761.89000000000033</v>
      </c>
      <c r="F48" s="148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  <c r="BY48" s="148"/>
      <c r="BZ48" s="148"/>
      <c r="CA48" s="148"/>
      <c r="CB48" s="148"/>
      <c r="CC48" s="148"/>
      <c r="CD48" s="148"/>
      <c r="CE48" s="148"/>
      <c r="CF48" s="148"/>
      <c r="CG48" s="148"/>
      <c r="CH48" s="148"/>
      <c r="CI48" s="148"/>
      <c r="CJ48" s="148"/>
      <c r="CK48" s="148"/>
      <c r="CL48" s="148"/>
      <c r="CM48" s="148"/>
      <c r="CN48" s="148"/>
      <c r="CO48" s="148"/>
      <c r="CP48" s="148"/>
      <c r="CQ48" s="148"/>
      <c r="CR48" s="148"/>
      <c r="CS48" s="148"/>
      <c r="CT48" s="148"/>
      <c r="CU48" s="148"/>
      <c r="CV48" s="148"/>
      <c r="CW48" s="148"/>
      <c r="CX48" s="148"/>
      <c r="CY48" s="148"/>
      <c r="CZ48" s="148"/>
      <c r="DA48" s="148"/>
      <c r="DB48" s="148"/>
      <c r="DC48" s="148"/>
      <c r="DD48" s="148"/>
      <c r="DE48" s="148"/>
      <c r="DF48" s="148"/>
      <c r="DG48" s="148"/>
      <c r="DH48" s="148"/>
      <c r="DI48" s="148"/>
      <c r="DJ48" s="148"/>
      <c r="DK48" s="148"/>
      <c r="DL48" s="148"/>
      <c r="DM48" s="148"/>
      <c r="DN48" s="148"/>
      <c r="DO48" s="148"/>
      <c r="DP48" s="148"/>
      <c r="DQ48" s="148"/>
      <c r="DR48" s="148"/>
      <c r="DS48" s="148"/>
      <c r="DT48" s="148"/>
      <c r="DU48" s="148"/>
      <c r="DV48" s="148"/>
      <c r="DW48" s="148"/>
      <c r="DX48" s="148"/>
      <c r="DY48" s="148"/>
      <c r="DZ48" s="148"/>
      <c r="EA48" s="148"/>
      <c r="EB48" s="148"/>
      <c r="EC48" s="148"/>
      <c r="ED48" s="148"/>
      <c r="EE48" s="148"/>
      <c r="EF48" s="148"/>
      <c r="EG48" s="148"/>
      <c r="EH48" s="148"/>
      <c r="EI48" s="148"/>
      <c r="EJ48" s="148"/>
      <c r="EK48" s="148"/>
      <c r="EL48" s="148"/>
      <c r="EM48" s="148"/>
      <c r="EN48" s="148"/>
      <c r="EO48" s="148"/>
      <c r="EP48" s="148"/>
      <c r="EQ48" s="148"/>
      <c r="ER48" s="148"/>
      <c r="ES48" s="148"/>
      <c r="ET48" s="148"/>
      <c r="EU48" s="148"/>
    </row>
    <row r="49" spans="1:151" s="6" customFormat="1">
      <c r="A49" s="14">
        <v>43012</v>
      </c>
      <c r="B49" s="147" t="s">
        <v>139</v>
      </c>
      <c r="C49" s="9"/>
      <c r="D49" s="9">
        <v>12</v>
      </c>
      <c r="E49" s="9">
        <f t="shared" si="0"/>
        <v>773.89000000000033</v>
      </c>
      <c r="F49" s="148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  <c r="BY49" s="148"/>
      <c r="BZ49" s="148"/>
      <c r="CA49" s="148"/>
      <c r="CB49" s="148"/>
      <c r="CC49" s="148"/>
      <c r="CD49" s="148"/>
      <c r="CE49" s="148"/>
      <c r="CF49" s="148"/>
      <c r="CG49" s="148"/>
      <c r="CH49" s="148"/>
      <c r="CI49" s="148"/>
      <c r="CJ49" s="148"/>
      <c r="CK49" s="148"/>
      <c r="CL49" s="148"/>
      <c r="CM49" s="148"/>
      <c r="CN49" s="148"/>
      <c r="CO49" s="148"/>
      <c r="CP49" s="148"/>
      <c r="CQ49" s="148"/>
      <c r="CR49" s="148"/>
      <c r="CS49" s="148"/>
      <c r="CT49" s="148"/>
      <c r="CU49" s="148"/>
      <c r="CV49" s="148"/>
      <c r="CW49" s="148"/>
      <c r="CX49" s="148"/>
      <c r="CY49" s="148"/>
      <c r="CZ49" s="148"/>
      <c r="DA49" s="148"/>
      <c r="DB49" s="148"/>
      <c r="DC49" s="148"/>
      <c r="DD49" s="148"/>
      <c r="DE49" s="148"/>
      <c r="DF49" s="148"/>
      <c r="DG49" s="148"/>
      <c r="DH49" s="148"/>
      <c r="DI49" s="148"/>
      <c r="DJ49" s="148"/>
      <c r="DK49" s="148"/>
      <c r="DL49" s="148"/>
      <c r="DM49" s="148"/>
      <c r="DN49" s="148"/>
      <c r="DO49" s="148"/>
      <c r="DP49" s="148"/>
      <c r="DQ49" s="148"/>
      <c r="DR49" s="148"/>
      <c r="DS49" s="148"/>
      <c r="DT49" s="148"/>
      <c r="DU49" s="148"/>
      <c r="DV49" s="148"/>
      <c r="DW49" s="148"/>
      <c r="DX49" s="148"/>
      <c r="DY49" s="148"/>
      <c r="DZ49" s="148"/>
      <c r="EA49" s="148"/>
      <c r="EB49" s="148"/>
      <c r="EC49" s="148"/>
      <c r="ED49" s="148"/>
      <c r="EE49" s="148"/>
      <c r="EF49" s="148"/>
      <c r="EG49" s="148"/>
      <c r="EH49" s="148"/>
      <c r="EI49" s="148"/>
      <c r="EJ49" s="148"/>
      <c r="EK49" s="148"/>
      <c r="EL49" s="148"/>
      <c r="EM49" s="148"/>
      <c r="EN49" s="148"/>
      <c r="EO49" s="148"/>
      <c r="EP49" s="148"/>
      <c r="EQ49" s="148"/>
      <c r="ER49" s="148"/>
      <c r="ES49" s="148"/>
      <c r="ET49" s="148"/>
      <c r="EU49" s="148"/>
    </row>
    <row r="50" spans="1:151" s="6" customFormat="1">
      <c r="A50" s="14">
        <v>43024</v>
      </c>
      <c r="B50" s="147" t="s">
        <v>141</v>
      </c>
      <c r="C50" s="9"/>
      <c r="D50" s="9">
        <v>2000</v>
      </c>
      <c r="E50" s="9">
        <f t="shared" si="0"/>
        <v>2773.8900000000003</v>
      </c>
      <c r="F50" s="148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  <c r="BY50" s="148"/>
      <c r="BZ50" s="148"/>
      <c r="CA50" s="148"/>
      <c r="CB50" s="148"/>
      <c r="CC50" s="148"/>
      <c r="CD50" s="148"/>
      <c r="CE50" s="148"/>
      <c r="CF50" s="148"/>
      <c r="CG50" s="148"/>
      <c r="CH50" s="148"/>
      <c r="CI50" s="148"/>
      <c r="CJ50" s="148"/>
      <c r="CK50" s="148"/>
      <c r="CL50" s="148"/>
      <c r="CM50" s="148"/>
      <c r="CN50" s="148"/>
      <c r="CO50" s="148"/>
      <c r="CP50" s="148"/>
      <c r="CQ50" s="148"/>
      <c r="CR50" s="148"/>
      <c r="CS50" s="148"/>
      <c r="CT50" s="148"/>
      <c r="CU50" s="148"/>
      <c r="CV50" s="148"/>
      <c r="CW50" s="148"/>
      <c r="CX50" s="148"/>
      <c r="CY50" s="148"/>
      <c r="CZ50" s="148"/>
      <c r="DA50" s="148"/>
      <c r="DB50" s="148"/>
      <c r="DC50" s="148"/>
      <c r="DD50" s="148"/>
      <c r="DE50" s="148"/>
      <c r="DF50" s="148"/>
      <c r="DG50" s="148"/>
      <c r="DH50" s="148"/>
      <c r="DI50" s="148"/>
      <c r="DJ50" s="148"/>
      <c r="DK50" s="148"/>
      <c r="DL50" s="148"/>
      <c r="DM50" s="148"/>
      <c r="DN50" s="148"/>
      <c r="DO50" s="148"/>
      <c r="DP50" s="148"/>
      <c r="DQ50" s="148"/>
      <c r="DR50" s="148"/>
      <c r="DS50" s="148"/>
      <c r="DT50" s="148"/>
      <c r="DU50" s="148"/>
      <c r="DV50" s="148"/>
      <c r="DW50" s="148"/>
      <c r="DX50" s="148"/>
      <c r="DY50" s="148"/>
      <c r="DZ50" s="148"/>
      <c r="EA50" s="148"/>
      <c r="EB50" s="148"/>
      <c r="EC50" s="148"/>
      <c r="ED50" s="148"/>
      <c r="EE50" s="148"/>
      <c r="EF50" s="148"/>
      <c r="EG50" s="148"/>
      <c r="EH50" s="148"/>
      <c r="EI50" s="148"/>
      <c r="EJ50" s="148"/>
      <c r="EK50" s="148"/>
      <c r="EL50" s="148"/>
      <c r="EM50" s="148"/>
      <c r="EN50" s="148"/>
      <c r="EO50" s="148"/>
      <c r="EP50" s="148"/>
      <c r="EQ50" s="148"/>
      <c r="ER50" s="148"/>
      <c r="ES50" s="148"/>
      <c r="ET50" s="148"/>
      <c r="EU50" s="148"/>
    </row>
    <row r="51" spans="1:151" s="6" customFormat="1">
      <c r="A51" s="14">
        <v>43028</v>
      </c>
      <c r="B51" s="147" t="s">
        <v>112</v>
      </c>
      <c r="C51" s="9"/>
      <c r="D51" s="9">
        <v>96</v>
      </c>
      <c r="E51" s="9">
        <f t="shared" si="0"/>
        <v>2869.8900000000003</v>
      </c>
      <c r="F51" s="148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  <c r="AB51" s="148"/>
      <c r="AC51" s="148"/>
      <c r="AD51" s="148"/>
      <c r="AE51" s="148"/>
      <c r="AF51" s="148"/>
      <c r="AG51" s="148"/>
      <c r="AH51" s="148"/>
      <c r="AI51" s="148"/>
      <c r="AJ51" s="148"/>
      <c r="AK51" s="148"/>
      <c r="AL51" s="148"/>
      <c r="AM51" s="148"/>
      <c r="AN51" s="148"/>
      <c r="AO51" s="148"/>
      <c r="AP51" s="148"/>
      <c r="AQ51" s="148"/>
      <c r="AR51" s="148"/>
      <c r="AS51" s="148"/>
      <c r="AT51" s="148"/>
      <c r="AU51" s="148"/>
      <c r="AV51" s="148"/>
      <c r="AW51" s="148"/>
      <c r="AX51" s="148"/>
      <c r="AY51" s="148"/>
      <c r="AZ51" s="148"/>
      <c r="BA51" s="148"/>
      <c r="BB51" s="148"/>
      <c r="BC51" s="148"/>
      <c r="BD51" s="148"/>
      <c r="BE51" s="148"/>
      <c r="BF51" s="148"/>
      <c r="BG51" s="148"/>
      <c r="BH51" s="148"/>
      <c r="BI51" s="148"/>
      <c r="BJ51" s="148"/>
      <c r="BK51" s="148"/>
      <c r="BL51" s="148"/>
      <c r="BM51" s="148"/>
      <c r="BN51" s="148"/>
      <c r="BO51" s="148"/>
      <c r="BP51" s="148"/>
      <c r="BQ51" s="148"/>
      <c r="BR51" s="148"/>
      <c r="BS51" s="148"/>
      <c r="BT51" s="148"/>
      <c r="BU51" s="148"/>
      <c r="BV51" s="148"/>
      <c r="BW51" s="148"/>
      <c r="BX51" s="148"/>
      <c r="BY51" s="148"/>
      <c r="BZ51" s="148"/>
      <c r="CA51" s="148"/>
      <c r="CB51" s="148"/>
      <c r="CC51" s="148"/>
      <c r="CD51" s="148"/>
      <c r="CE51" s="148"/>
      <c r="CF51" s="148"/>
      <c r="CG51" s="148"/>
      <c r="CH51" s="148"/>
      <c r="CI51" s="148"/>
      <c r="CJ51" s="148"/>
      <c r="CK51" s="148"/>
      <c r="CL51" s="148"/>
      <c r="CM51" s="148"/>
      <c r="CN51" s="148"/>
      <c r="CO51" s="148"/>
      <c r="CP51" s="148"/>
      <c r="CQ51" s="148"/>
      <c r="CR51" s="148"/>
      <c r="CS51" s="148"/>
      <c r="CT51" s="148"/>
      <c r="CU51" s="148"/>
      <c r="CV51" s="148"/>
      <c r="CW51" s="148"/>
      <c r="CX51" s="148"/>
      <c r="CY51" s="148"/>
      <c r="CZ51" s="148"/>
      <c r="DA51" s="148"/>
      <c r="DB51" s="148"/>
      <c r="DC51" s="148"/>
      <c r="DD51" s="148"/>
      <c r="DE51" s="148"/>
      <c r="DF51" s="148"/>
      <c r="DG51" s="148"/>
      <c r="DH51" s="148"/>
      <c r="DI51" s="148"/>
      <c r="DJ51" s="148"/>
      <c r="DK51" s="148"/>
      <c r="DL51" s="148"/>
      <c r="DM51" s="148"/>
      <c r="DN51" s="148"/>
      <c r="DO51" s="148"/>
      <c r="DP51" s="148"/>
      <c r="DQ51" s="148"/>
      <c r="DR51" s="148"/>
      <c r="DS51" s="148"/>
      <c r="DT51" s="148"/>
      <c r="DU51" s="148"/>
      <c r="DV51" s="148"/>
      <c r="DW51" s="148"/>
      <c r="DX51" s="148"/>
      <c r="DY51" s="148"/>
      <c r="DZ51" s="148"/>
      <c r="EA51" s="148"/>
      <c r="EB51" s="148"/>
      <c r="EC51" s="148"/>
      <c r="ED51" s="148"/>
      <c r="EE51" s="148"/>
      <c r="EF51" s="148"/>
      <c r="EG51" s="148"/>
      <c r="EH51" s="148"/>
      <c r="EI51" s="148"/>
      <c r="EJ51" s="148"/>
      <c r="EK51" s="148"/>
      <c r="EL51" s="148"/>
      <c r="EM51" s="148"/>
      <c r="EN51" s="148"/>
      <c r="EO51" s="148"/>
      <c r="EP51" s="148"/>
      <c r="EQ51" s="148"/>
      <c r="ER51" s="148"/>
      <c r="ES51" s="148"/>
      <c r="ET51" s="148"/>
      <c r="EU51" s="148"/>
    </row>
    <row r="52" spans="1:151" s="6" customFormat="1">
      <c r="A52" s="14">
        <v>43041</v>
      </c>
      <c r="B52" s="147" t="s">
        <v>145</v>
      </c>
      <c r="C52" s="9">
        <v>180</v>
      </c>
      <c r="D52" s="9"/>
      <c r="E52" s="9">
        <f t="shared" si="0"/>
        <v>2689.8900000000003</v>
      </c>
      <c r="F52" s="148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  <c r="W52" s="148"/>
      <c r="X52" s="148"/>
      <c r="Y52" s="148"/>
      <c r="Z52" s="148"/>
      <c r="AA52" s="148"/>
      <c r="AB52" s="148"/>
      <c r="AC52" s="148"/>
      <c r="AD52" s="148"/>
      <c r="AE52" s="148"/>
      <c r="AF52" s="148"/>
      <c r="AG52" s="148"/>
      <c r="AH52" s="148"/>
      <c r="AI52" s="148"/>
      <c r="AJ52" s="148"/>
      <c r="AK52" s="148"/>
      <c r="AL52" s="148"/>
      <c r="AM52" s="148"/>
      <c r="AN52" s="148"/>
      <c r="AO52" s="148"/>
      <c r="AP52" s="148"/>
      <c r="AQ52" s="148"/>
      <c r="AR52" s="148"/>
      <c r="AS52" s="148"/>
      <c r="AT52" s="148"/>
      <c r="AU52" s="148"/>
      <c r="AV52" s="148"/>
      <c r="AW52" s="148"/>
      <c r="AX52" s="148"/>
      <c r="AY52" s="148"/>
      <c r="AZ52" s="148"/>
      <c r="BA52" s="148"/>
      <c r="BB52" s="148"/>
      <c r="BC52" s="148"/>
      <c r="BD52" s="148"/>
      <c r="BE52" s="148"/>
      <c r="BF52" s="148"/>
      <c r="BG52" s="148"/>
      <c r="BH52" s="148"/>
      <c r="BI52" s="148"/>
      <c r="BJ52" s="148"/>
      <c r="BK52" s="148"/>
      <c r="BL52" s="148"/>
      <c r="BM52" s="148"/>
      <c r="BN52" s="148"/>
      <c r="BO52" s="148"/>
      <c r="BP52" s="148"/>
      <c r="BQ52" s="148"/>
      <c r="BR52" s="148"/>
      <c r="BS52" s="148"/>
      <c r="BT52" s="148"/>
      <c r="BU52" s="148"/>
      <c r="BV52" s="148"/>
      <c r="BW52" s="148"/>
      <c r="BX52" s="148"/>
      <c r="BY52" s="148"/>
      <c r="BZ52" s="148"/>
      <c r="CA52" s="148"/>
      <c r="CB52" s="148"/>
      <c r="CC52" s="148"/>
      <c r="CD52" s="148"/>
      <c r="CE52" s="148"/>
      <c r="CF52" s="148"/>
      <c r="CG52" s="148"/>
      <c r="CH52" s="148"/>
      <c r="CI52" s="148"/>
      <c r="CJ52" s="148"/>
      <c r="CK52" s="148"/>
      <c r="CL52" s="148"/>
      <c r="CM52" s="148"/>
      <c r="CN52" s="148"/>
      <c r="CO52" s="148"/>
      <c r="CP52" s="148"/>
      <c r="CQ52" s="148"/>
      <c r="CR52" s="148"/>
      <c r="CS52" s="148"/>
      <c r="CT52" s="148"/>
      <c r="CU52" s="148"/>
      <c r="CV52" s="148"/>
      <c r="CW52" s="148"/>
      <c r="CX52" s="148"/>
      <c r="CY52" s="148"/>
      <c r="CZ52" s="148"/>
      <c r="DA52" s="148"/>
      <c r="DB52" s="148"/>
      <c r="DC52" s="148"/>
      <c r="DD52" s="148"/>
      <c r="DE52" s="148"/>
      <c r="DF52" s="148"/>
      <c r="DG52" s="148"/>
      <c r="DH52" s="148"/>
      <c r="DI52" s="148"/>
      <c r="DJ52" s="148"/>
      <c r="DK52" s="148"/>
      <c r="DL52" s="148"/>
      <c r="DM52" s="148"/>
      <c r="DN52" s="148"/>
      <c r="DO52" s="148"/>
      <c r="DP52" s="148"/>
      <c r="DQ52" s="148"/>
      <c r="DR52" s="148"/>
      <c r="DS52" s="148"/>
      <c r="DT52" s="148"/>
      <c r="DU52" s="148"/>
      <c r="DV52" s="148"/>
      <c r="DW52" s="148"/>
      <c r="DX52" s="148"/>
      <c r="DY52" s="148"/>
      <c r="DZ52" s="148"/>
      <c r="EA52" s="148"/>
      <c r="EB52" s="148"/>
      <c r="EC52" s="148"/>
      <c r="ED52" s="148"/>
      <c r="EE52" s="148"/>
      <c r="EF52" s="148"/>
      <c r="EG52" s="148"/>
      <c r="EH52" s="148"/>
      <c r="EI52" s="148"/>
      <c r="EJ52" s="148"/>
      <c r="EK52" s="148"/>
      <c r="EL52" s="148"/>
      <c r="EM52" s="148"/>
      <c r="EN52" s="148"/>
      <c r="EO52" s="148"/>
      <c r="EP52" s="148"/>
      <c r="EQ52" s="148"/>
      <c r="ER52" s="148"/>
      <c r="ES52" s="148"/>
      <c r="ET52" s="148"/>
      <c r="EU52" s="148"/>
    </row>
    <row r="53" spans="1:151" s="6" customFormat="1">
      <c r="A53" s="14">
        <v>43045</v>
      </c>
      <c r="B53" s="5" t="s">
        <v>146</v>
      </c>
      <c r="C53" s="9">
        <v>235.5</v>
      </c>
      <c r="D53" s="9"/>
      <c r="E53" s="9">
        <f t="shared" si="0"/>
        <v>2454.3900000000003</v>
      </c>
      <c r="F53" s="148"/>
      <c r="G53" s="148"/>
      <c r="H53" s="148"/>
      <c r="I53" s="148"/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  <c r="AB53" s="148"/>
      <c r="AC53" s="148"/>
      <c r="AD53" s="148"/>
      <c r="AE53" s="148"/>
      <c r="AF53" s="148"/>
      <c r="AG53" s="148"/>
      <c r="AH53" s="148"/>
      <c r="AI53" s="148"/>
      <c r="AJ53" s="148"/>
      <c r="AK53" s="148"/>
      <c r="AL53" s="148"/>
      <c r="AM53" s="148"/>
      <c r="AN53" s="148"/>
      <c r="AO53" s="148"/>
      <c r="AP53" s="148"/>
      <c r="AQ53" s="148"/>
      <c r="AR53" s="148"/>
      <c r="AS53" s="148"/>
      <c r="AT53" s="148"/>
      <c r="AU53" s="148"/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8"/>
      <c r="BG53" s="148"/>
      <c r="BH53" s="148"/>
      <c r="BI53" s="148"/>
      <c r="BJ53" s="148"/>
      <c r="BK53" s="148"/>
      <c r="BL53" s="148"/>
      <c r="BM53" s="148"/>
      <c r="BN53" s="148"/>
      <c r="BO53" s="148"/>
      <c r="BP53" s="148"/>
      <c r="BQ53" s="148"/>
      <c r="BR53" s="148"/>
      <c r="BS53" s="148"/>
      <c r="BT53" s="148"/>
      <c r="BU53" s="148"/>
      <c r="BV53" s="148"/>
      <c r="BW53" s="148"/>
      <c r="BX53" s="148"/>
      <c r="BY53" s="148"/>
      <c r="BZ53" s="148"/>
      <c r="CA53" s="148"/>
      <c r="CB53" s="148"/>
      <c r="CC53" s="148"/>
      <c r="CD53" s="148"/>
      <c r="CE53" s="148"/>
      <c r="CF53" s="148"/>
      <c r="CG53" s="148"/>
      <c r="CH53" s="148"/>
      <c r="CI53" s="148"/>
      <c r="CJ53" s="148"/>
      <c r="CK53" s="148"/>
      <c r="CL53" s="148"/>
      <c r="CM53" s="148"/>
      <c r="CN53" s="148"/>
      <c r="CO53" s="148"/>
      <c r="CP53" s="148"/>
      <c r="CQ53" s="148"/>
      <c r="CR53" s="148"/>
      <c r="CS53" s="148"/>
      <c r="CT53" s="148"/>
      <c r="CU53" s="148"/>
      <c r="CV53" s="148"/>
      <c r="CW53" s="148"/>
      <c r="CX53" s="148"/>
      <c r="CY53" s="148"/>
      <c r="CZ53" s="148"/>
      <c r="DA53" s="148"/>
      <c r="DB53" s="148"/>
      <c r="DC53" s="148"/>
      <c r="DD53" s="148"/>
      <c r="DE53" s="148"/>
      <c r="DF53" s="148"/>
      <c r="DG53" s="148"/>
      <c r="DH53" s="148"/>
      <c r="DI53" s="148"/>
      <c r="DJ53" s="148"/>
      <c r="DK53" s="148"/>
      <c r="DL53" s="148"/>
      <c r="DM53" s="148"/>
      <c r="DN53" s="148"/>
      <c r="DO53" s="148"/>
      <c r="DP53" s="148"/>
      <c r="DQ53" s="148"/>
      <c r="DR53" s="148"/>
      <c r="DS53" s="148"/>
      <c r="DT53" s="148"/>
      <c r="DU53" s="148"/>
      <c r="DV53" s="148"/>
      <c r="DW53" s="148"/>
      <c r="DX53" s="148"/>
      <c r="DY53" s="148"/>
      <c r="DZ53" s="148"/>
      <c r="EA53" s="148"/>
      <c r="EB53" s="148"/>
      <c r="EC53" s="148"/>
      <c r="ED53" s="148"/>
      <c r="EE53" s="148"/>
      <c r="EF53" s="148"/>
      <c r="EG53" s="148"/>
      <c r="EH53" s="148"/>
      <c r="EI53" s="148"/>
      <c r="EJ53" s="148"/>
      <c r="EK53" s="148"/>
      <c r="EL53" s="148"/>
      <c r="EM53" s="148"/>
      <c r="EN53" s="148"/>
      <c r="EO53" s="148"/>
      <c r="EP53" s="148"/>
      <c r="EQ53" s="148"/>
      <c r="ER53" s="148"/>
      <c r="ES53" s="148"/>
      <c r="ET53" s="148"/>
      <c r="EU53" s="148"/>
    </row>
    <row r="54" spans="1:151" s="6" customFormat="1">
      <c r="A54" s="14">
        <v>43074</v>
      </c>
      <c r="B54" s="147" t="s">
        <v>150</v>
      </c>
      <c r="C54" s="9"/>
      <c r="D54" s="9">
        <v>12</v>
      </c>
      <c r="E54" s="9">
        <f t="shared" si="0"/>
        <v>2466.3900000000003</v>
      </c>
      <c r="F54" s="148"/>
      <c r="G54" s="148"/>
      <c r="H54" s="148"/>
      <c r="I54" s="148"/>
      <c r="J54" s="148"/>
      <c r="K54" s="148"/>
      <c r="L54" s="148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8"/>
      <c r="AS54" s="148"/>
      <c r="AT54" s="148"/>
      <c r="AU54" s="148"/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8"/>
      <c r="BG54" s="148"/>
      <c r="BH54" s="148"/>
      <c r="BI54" s="148"/>
      <c r="BJ54" s="148"/>
      <c r="BK54" s="148"/>
      <c r="BL54" s="148"/>
      <c r="BM54" s="148"/>
      <c r="BN54" s="148"/>
      <c r="BO54" s="148"/>
      <c r="BP54" s="148"/>
      <c r="BQ54" s="148"/>
      <c r="BR54" s="148"/>
      <c r="BS54" s="148"/>
      <c r="BT54" s="148"/>
      <c r="BU54" s="148"/>
      <c r="BV54" s="148"/>
      <c r="BW54" s="148"/>
      <c r="BX54" s="148"/>
      <c r="BY54" s="148"/>
      <c r="BZ54" s="148"/>
      <c r="CA54" s="148"/>
      <c r="CB54" s="148"/>
      <c r="CC54" s="148"/>
      <c r="CD54" s="148"/>
      <c r="CE54" s="148"/>
      <c r="CF54" s="148"/>
      <c r="CG54" s="148"/>
      <c r="CH54" s="148"/>
      <c r="CI54" s="148"/>
      <c r="CJ54" s="148"/>
      <c r="CK54" s="148"/>
      <c r="CL54" s="148"/>
      <c r="CM54" s="148"/>
      <c r="CN54" s="148"/>
      <c r="CO54" s="148"/>
      <c r="CP54" s="148"/>
      <c r="CQ54" s="148"/>
      <c r="CR54" s="148"/>
      <c r="CS54" s="148"/>
      <c r="CT54" s="148"/>
      <c r="CU54" s="148"/>
      <c r="CV54" s="148"/>
      <c r="CW54" s="148"/>
      <c r="CX54" s="148"/>
      <c r="CY54" s="148"/>
      <c r="CZ54" s="148"/>
      <c r="DA54" s="148"/>
      <c r="DB54" s="148"/>
      <c r="DC54" s="148"/>
      <c r="DD54" s="148"/>
      <c r="DE54" s="148"/>
      <c r="DF54" s="148"/>
      <c r="DG54" s="148"/>
      <c r="DH54" s="148"/>
      <c r="DI54" s="148"/>
      <c r="DJ54" s="148"/>
      <c r="DK54" s="148"/>
      <c r="DL54" s="148"/>
      <c r="DM54" s="148"/>
      <c r="DN54" s="148"/>
      <c r="DO54" s="148"/>
      <c r="DP54" s="148"/>
      <c r="DQ54" s="148"/>
      <c r="DR54" s="148"/>
      <c r="DS54" s="148"/>
      <c r="DT54" s="148"/>
      <c r="DU54" s="148"/>
      <c r="DV54" s="148"/>
      <c r="DW54" s="148"/>
      <c r="DX54" s="148"/>
      <c r="DY54" s="148"/>
      <c r="DZ54" s="148"/>
      <c r="EA54" s="148"/>
      <c r="EB54" s="148"/>
      <c r="EC54" s="148"/>
      <c r="ED54" s="148"/>
      <c r="EE54" s="148"/>
      <c r="EF54" s="148"/>
      <c r="EG54" s="148"/>
      <c r="EH54" s="148"/>
      <c r="EI54" s="148"/>
      <c r="EJ54" s="148"/>
      <c r="EK54" s="148"/>
      <c r="EL54" s="148"/>
      <c r="EM54" s="148"/>
      <c r="EN54" s="148"/>
      <c r="EO54" s="148"/>
      <c r="EP54" s="148"/>
      <c r="EQ54" s="148"/>
      <c r="ER54" s="148"/>
      <c r="ES54" s="148"/>
      <c r="ET54" s="148"/>
      <c r="EU54" s="148"/>
    </row>
    <row r="55" spans="1:151" s="6" customFormat="1">
      <c r="A55" s="14">
        <v>43076</v>
      </c>
      <c r="B55" s="147" t="s">
        <v>151</v>
      </c>
      <c r="C55" s="21">
        <v>1047.48</v>
      </c>
      <c r="D55" s="9"/>
      <c r="E55" s="9">
        <f t="shared" si="0"/>
        <v>1418.9100000000003</v>
      </c>
      <c r="F55" s="148"/>
      <c r="G55" s="148"/>
      <c r="H55" s="148"/>
      <c r="I55" s="148"/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8"/>
      <c r="BG55" s="148"/>
      <c r="BH55" s="148"/>
      <c r="BI55" s="148"/>
      <c r="BJ55" s="148"/>
      <c r="BK55" s="148"/>
      <c r="BL55" s="148"/>
      <c r="BM55" s="148"/>
      <c r="BN55" s="148"/>
      <c r="BO55" s="148"/>
      <c r="BP55" s="148"/>
      <c r="BQ55" s="148"/>
      <c r="BR55" s="148"/>
      <c r="BS55" s="148"/>
      <c r="BT55" s="148"/>
      <c r="BU55" s="148"/>
      <c r="BV55" s="148"/>
      <c r="BW55" s="148"/>
      <c r="BX55" s="148"/>
      <c r="BY55" s="148"/>
      <c r="BZ55" s="148"/>
      <c r="CA55" s="148"/>
      <c r="CB55" s="148"/>
      <c r="CC55" s="148"/>
      <c r="CD55" s="148"/>
      <c r="CE55" s="148"/>
      <c r="CF55" s="148"/>
      <c r="CG55" s="148"/>
      <c r="CH55" s="148"/>
      <c r="CI55" s="148"/>
      <c r="CJ55" s="148"/>
      <c r="CK55" s="148"/>
      <c r="CL55" s="148"/>
      <c r="CM55" s="148"/>
      <c r="CN55" s="148"/>
      <c r="CO55" s="148"/>
      <c r="CP55" s="148"/>
      <c r="CQ55" s="148"/>
      <c r="CR55" s="148"/>
      <c r="CS55" s="148"/>
      <c r="CT55" s="148"/>
      <c r="CU55" s="148"/>
      <c r="CV55" s="148"/>
      <c r="CW55" s="148"/>
      <c r="CX55" s="148"/>
      <c r="CY55" s="148"/>
      <c r="CZ55" s="148"/>
      <c r="DA55" s="148"/>
      <c r="DB55" s="148"/>
      <c r="DC55" s="148"/>
      <c r="DD55" s="148"/>
      <c r="DE55" s="148"/>
      <c r="DF55" s="148"/>
      <c r="DG55" s="148"/>
      <c r="DH55" s="148"/>
      <c r="DI55" s="148"/>
      <c r="DJ55" s="148"/>
      <c r="DK55" s="148"/>
      <c r="DL55" s="148"/>
      <c r="DM55" s="148"/>
      <c r="DN55" s="148"/>
      <c r="DO55" s="148"/>
      <c r="DP55" s="148"/>
      <c r="DQ55" s="148"/>
      <c r="DR55" s="148"/>
      <c r="DS55" s="148"/>
      <c r="DT55" s="148"/>
      <c r="DU55" s="148"/>
      <c r="DV55" s="148"/>
      <c r="DW55" s="148"/>
      <c r="DX55" s="148"/>
      <c r="DY55" s="148"/>
      <c r="DZ55" s="148"/>
      <c r="EA55" s="148"/>
      <c r="EB55" s="148"/>
      <c r="EC55" s="148"/>
      <c r="ED55" s="148"/>
      <c r="EE55" s="148"/>
      <c r="EF55" s="148"/>
      <c r="EG55" s="148"/>
      <c r="EH55" s="148"/>
      <c r="EI55" s="148"/>
      <c r="EJ55" s="148"/>
      <c r="EK55" s="148"/>
      <c r="EL55" s="148"/>
      <c r="EM55" s="148"/>
      <c r="EN55" s="148"/>
      <c r="EO55" s="148"/>
      <c r="EP55" s="148"/>
      <c r="EQ55" s="148"/>
      <c r="ER55" s="148"/>
      <c r="ES55" s="148"/>
      <c r="ET55" s="148"/>
      <c r="EU55" s="148"/>
    </row>
    <row r="56" spans="1:151" s="6" customFormat="1">
      <c r="A56" s="14">
        <v>43080</v>
      </c>
      <c r="B56" s="147" t="s">
        <v>152</v>
      </c>
      <c r="C56" s="21">
        <v>36</v>
      </c>
      <c r="D56" s="9"/>
      <c r="E56" s="9">
        <f t="shared" si="0"/>
        <v>1382.9100000000003</v>
      </c>
      <c r="F56" s="148"/>
      <c r="G56" s="148"/>
      <c r="H56" s="148"/>
      <c r="I56" s="148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  <c r="AK56" s="148"/>
      <c r="AL56" s="148"/>
      <c r="AM56" s="148"/>
      <c r="AN56" s="148"/>
      <c r="AO56" s="148"/>
      <c r="AP56" s="148"/>
      <c r="AQ56" s="148"/>
      <c r="AR56" s="148"/>
      <c r="AS56" s="148"/>
      <c r="AT56" s="148"/>
      <c r="AU56" s="148"/>
      <c r="AV56" s="148"/>
      <c r="AW56" s="148"/>
      <c r="AX56" s="148"/>
      <c r="AY56" s="148"/>
      <c r="AZ56" s="148"/>
      <c r="BA56" s="148"/>
      <c r="BB56" s="148"/>
      <c r="BC56" s="148"/>
      <c r="BD56" s="148"/>
      <c r="BE56" s="148"/>
      <c r="BF56" s="148"/>
      <c r="BG56" s="148"/>
      <c r="BH56" s="148"/>
      <c r="BI56" s="148"/>
      <c r="BJ56" s="148"/>
      <c r="BK56" s="148"/>
      <c r="BL56" s="148"/>
      <c r="BM56" s="148"/>
      <c r="BN56" s="148"/>
      <c r="BO56" s="148"/>
      <c r="BP56" s="148"/>
      <c r="BQ56" s="148"/>
      <c r="BR56" s="148"/>
      <c r="BS56" s="148"/>
      <c r="BT56" s="148"/>
      <c r="BU56" s="148"/>
      <c r="BV56" s="148"/>
      <c r="BW56" s="148"/>
      <c r="BX56" s="148"/>
      <c r="BY56" s="148"/>
      <c r="BZ56" s="148"/>
      <c r="CA56" s="148"/>
      <c r="CB56" s="148"/>
      <c r="CC56" s="148"/>
      <c r="CD56" s="148"/>
      <c r="CE56" s="148"/>
      <c r="CF56" s="148"/>
      <c r="CG56" s="148"/>
      <c r="CH56" s="148"/>
      <c r="CI56" s="148"/>
      <c r="CJ56" s="148"/>
      <c r="CK56" s="148"/>
      <c r="CL56" s="148"/>
      <c r="CM56" s="148"/>
      <c r="CN56" s="148"/>
      <c r="CO56" s="148"/>
      <c r="CP56" s="148"/>
      <c r="CQ56" s="148"/>
      <c r="CR56" s="148"/>
      <c r="CS56" s="148"/>
      <c r="CT56" s="148"/>
      <c r="CU56" s="148"/>
      <c r="CV56" s="148"/>
      <c r="CW56" s="148"/>
      <c r="CX56" s="148"/>
      <c r="CY56" s="148"/>
      <c r="CZ56" s="148"/>
      <c r="DA56" s="148"/>
      <c r="DB56" s="148"/>
      <c r="DC56" s="148"/>
      <c r="DD56" s="148"/>
      <c r="DE56" s="148"/>
      <c r="DF56" s="148"/>
      <c r="DG56" s="148"/>
      <c r="DH56" s="148"/>
      <c r="DI56" s="148"/>
      <c r="DJ56" s="148"/>
      <c r="DK56" s="148"/>
      <c r="DL56" s="148"/>
      <c r="DM56" s="148"/>
      <c r="DN56" s="148"/>
      <c r="DO56" s="148"/>
      <c r="DP56" s="148"/>
      <c r="DQ56" s="148"/>
      <c r="DR56" s="148"/>
      <c r="DS56" s="148"/>
      <c r="DT56" s="148"/>
      <c r="DU56" s="148"/>
      <c r="DV56" s="148"/>
      <c r="DW56" s="148"/>
      <c r="DX56" s="148"/>
      <c r="DY56" s="148"/>
      <c r="DZ56" s="148"/>
      <c r="EA56" s="148"/>
      <c r="EB56" s="148"/>
      <c r="EC56" s="148"/>
      <c r="ED56" s="148"/>
      <c r="EE56" s="148"/>
      <c r="EF56" s="148"/>
      <c r="EG56" s="148"/>
      <c r="EH56" s="148"/>
      <c r="EI56" s="148"/>
      <c r="EJ56" s="148"/>
      <c r="EK56" s="148"/>
      <c r="EL56" s="148"/>
      <c r="EM56" s="148"/>
      <c r="EN56" s="148"/>
      <c r="EO56" s="148"/>
      <c r="EP56" s="148"/>
      <c r="EQ56" s="148"/>
      <c r="ER56" s="148"/>
      <c r="ES56" s="148"/>
      <c r="ET56" s="148"/>
      <c r="EU56" s="148"/>
    </row>
    <row r="57" spans="1:151" s="6" customFormat="1">
      <c r="A57" s="14">
        <v>43083</v>
      </c>
      <c r="B57" s="160" t="s">
        <v>147</v>
      </c>
      <c r="C57" s="9">
        <v>214.08</v>
      </c>
      <c r="D57" s="9"/>
      <c r="E57" s="9">
        <f t="shared" si="0"/>
        <v>1168.8300000000004</v>
      </c>
      <c r="F57" s="148"/>
      <c r="G57" s="148"/>
      <c r="H57" s="148"/>
      <c r="I57" s="148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148"/>
      <c r="BC57" s="148"/>
      <c r="BD57" s="148"/>
      <c r="BE57" s="148"/>
      <c r="BF57" s="148"/>
      <c r="BG57" s="148"/>
      <c r="BH57" s="148"/>
      <c r="BI57" s="148"/>
      <c r="BJ57" s="148"/>
      <c r="BK57" s="148"/>
      <c r="BL57" s="148"/>
      <c r="BM57" s="148"/>
      <c r="BN57" s="148"/>
      <c r="BO57" s="148"/>
      <c r="BP57" s="148"/>
      <c r="BQ57" s="148"/>
      <c r="BR57" s="148"/>
      <c r="BS57" s="148"/>
      <c r="BT57" s="148"/>
      <c r="BU57" s="148"/>
      <c r="BV57" s="148"/>
      <c r="BW57" s="148"/>
      <c r="BX57" s="148"/>
      <c r="BY57" s="148"/>
      <c r="BZ57" s="148"/>
      <c r="CA57" s="148"/>
      <c r="CB57" s="148"/>
      <c r="CC57" s="148"/>
      <c r="CD57" s="148"/>
      <c r="CE57" s="148"/>
      <c r="CF57" s="148"/>
      <c r="CG57" s="148"/>
      <c r="CH57" s="148"/>
      <c r="CI57" s="148"/>
      <c r="CJ57" s="148"/>
      <c r="CK57" s="148"/>
      <c r="CL57" s="148"/>
      <c r="CM57" s="148"/>
      <c r="CN57" s="148"/>
      <c r="CO57" s="148"/>
      <c r="CP57" s="148"/>
      <c r="CQ57" s="148"/>
      <c r="CR57" s="148"/>
      <c r="CS57" s="148"/>
      <c r="CT57" s="148"/>
      <c r="CU57" s="148"/>
      <c r="CV57" s="148"/>
      <c r="CW57" s="148"/>
      <c r="CX57" s="148"/>
      <c r="CY57" s="148"/>
      <c r="CZ57" s="148"/>
      <c r="DA57" s="148"/>
      <c r="DB57" s="148"/>
      <c r="DC57" s="148"/>
      <c r="DD57" s="148"/>
      <c r="DE57" s="148"/>
      <c r="DF57" s="148"/>
      <c r="DG57" s="148"/>
      <c r="DH57" s="148"/>
      <c r="DI57" s="148"/>
      <c r="DJ57" s="148"/>
      <c r="DK57" s="148"/>
      <c r="DL57" s="148"/>
      <c r="DM57" s="148"/>
      <c r="DN57" s="148"/>
      <c r="DO57" s="148"/>
      <c r="DP57" s="148"/>
      <c r="DQ57" s="148"/>
      <c r="DR57" s="148"/>
      <c r="DS57" s="148"/>
      <c r="DT57" s="148"/>
      <c r="DU57" s="148"/>
      <c r="DV57" s="148"/>
      <c r="DW57" s="148"/>
      <c r="DX57" s="148"/>
      <c r="DY57" s="148"/>
      <c r="DZ57" s="148"/>
      <c r="EA57" s="148"/>
      <c r="EB57" s="148"/>
      <c r="EC57" s="148"/>
      <c r="ED57" s="148"/>
      <c r="EE57" s="148"/>
      <c r="EF57" s="148"/>
      <c r="EG57" s="148"/>
      <c r="EH57" s="148"/>
      <c r="EI57" s="148"/>
      <c r="EJ57" s="148"/>
      <c r="EK57" s="148"/>
      <c r="EL57" s="148"/>
      <c r="EM57" s="148"/>
      <c r="EN57" s="148"/>
      <c r="EO57" s="148"/>
      <c r="EP57" s="148"/>
      <c r="EQ57" s="148"/>
      <c r="ER57" s="148"/>
      <c r="ES57" s="148"/>
      <c r="ET57" s="148"/>
      <c r="EU57" s="148"/>
    </row>
    <row r="58" spans="1:151" s="6" customFormat="1">
      <c r="A58" s="14">
        <v>43083</v>
      </c>
      <c r="B58" s="147" t="s">
        <v>155</v>
      </c>
      <c r="C58" s="21"/>
      <c r="D58" s="9">
        <v>1200</v>
      </c>
      <c r="E58" s="9">
        <f t="shared" si="0"/>
        <v>2368.8300000000004</v>
      </c>
      <c r="F58" s="148"/>
      <c r="G58" s="148"/>
      <c r="H58" s="148"/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8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  <c r="BP58" s="148"/>
      <c r="BQ58" s="148"/>
      <c r="BR58" s="148"/>
      <c r="BS58" s="148"/>
      <c r="BT58" s="148"/>
      <c r="BU58" s="148"/>
      <c r="BV58" s="148"/>
      <c r="BW58" s="148"/>
      <c r="BX58" s="148"/>
      <c r="BY58" s="148"/>
      <c r="BZ58" s="148"/>
      <c r="CA58" s="148"/>
      <c r="CB58" s="148"/>
      <c r="CC58" s="148"/>
      <c r="CD58" s="148"/>
      <c r="CE58" s="148"/>
      <c r="CF58" s="148"/>
      <c r="CG58" s="148"/>
      <c r="CH58" s="148"/>
      <c r="CI58" s="148"/>
      <c r="CJ58" s="148"/>
      <c r="CK58" s="148"/>
      <c r="CL58" s="148"/>
      <c r="CM58" s="148"/>
      <c r="CN58" s="148"/>
      <c r="CO58" s="148"/>
      <c r="CP58" s="148"/>
      <c r="CQ58" s="148"/>
      <c r="CR58" s="148"/>
      <c r="CS58" s="148"/>
      <c r="CT58" s="148"/>
      <c r="CU58" s="148"/>
      <c r="CV58" s="148"/>
      <c r="CW58" s="148"/>
      <c r="CX58" s="148"/>
      <c r="CY58" s="148"/>
      <c r="CZ58" s="148"/>
      <c r="DA58" s="148"/>
      <c r="DB58" s="148"/>
      <c r="DC58" s="148"/>
      <c r="DD58" s="148"/>
      <c r="DE58" s="148"/>
      <c r="DF58" s="148"/>
      <c r="DG58" s="148"/>
      <c r="DH58" s="148"/>
      <c r="DI58" s="148"/>
      <c r="DJ58" s="148"/>
      <c r="DK58" s="148"/>
      <c r="DL58" s="148"/>
      <c r="DM58" s="148"/>
      <c r="DN58" s="148"/>
      <c r="DO58" s="148"/>
      <c r="DP58" s="148"/>
      <c r="DQ58" s="148"/>
      <c r="DR58" s="148"/>
      <c r="DS58" s="148"/>
      <c r="DT58" s="148"/>
      <c r="DU58" s="148"/>
      <c r="DV58" s="148"/>
      <c r="DW58" s="148"/>
      <c r="DX58" s="148"/>
      <c r="DY58" s="148"/>
      <c r="DZ58" s="148"/>
      <c r="EA58" s="148"/>
      <c r="EB58" s="148"/>
      <c r="EC58" s="148"/>
      <c r="ED58" s="148"/>
      <c r="EE58" s="148"/>
      <c r="EF58" s="148"/>
      <c r="EG58" s="148"/>
      <c r="EH58" s="148"/>
      <c r="EI58" s="148"/>
      <c r="EJ58" s="148"/>
      <c r="EK58" s="148"/>
      <c r="EL58" s="148"/>
      <c r="EM58" s="148"/>
      <c r="EN58" s="148"/>
      <c r="EO58" s="148"/>
      <c r="EP58" s="148"/>
      <c r="EQ58" s="148"/>
      <c r="ER58" s="148"/>
      <c r="ES58" s="148"/>
      <c r="ET58" s="148"/>
      <c r="EU58" s="148"/>
    </row>
    <row r="59" spans="1:151">
      <c r="A59" s="14">
        <v>43083</v>
      </c>
      <c r="B59" s="160" t="s">
        <v>153</v>
      </c>
      <c r="C59" s="9"/>
      <c r="D59" s="9">
        <v>36</v>
      </c>
      <c r="E59" s="9">
        <f t="shared" si="0"/>
        <v>2404.8300000000004</v>
      </c>
      <c r="F59" s="148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8"/>
      <c r="BD59" s="148"/>
      <c r="BE59" s="148"/>
      <c r="BF59" s="148"/>
      <c r="BG59" s="148"/>
      <c r="BH59" s="148"/>
      <c r="BI59" s="148"/>
      <c r="BJ59" s="148"/>
      <c r="BK59" s="148"/>
      <c r="BL59" s="148"/>
      <c r="BM59" s="148"/>
      <c r="BN59" s="148"/>
      <c r="BO59" s="148"/>
      <c r="BP59" s="148"/>
      <c r="BQ59" s="148"/>
      <c r="BR59" s="148"/>
      <c r="BS59" s="148"/>
      <c r="BT59" s="148"/>
      <c r="BU59" s="148"/>
      <c r="BV59" s="148"/>
      <c r="BW59" s="148"/>
      <c r="BX59" s="148"/>
      <c r="BY59" s="148"/>
      <c r="BZ59" s="148"/>
      <c r="CA59" s="148"/>
      <c r="CB59" s="148"/>
      <c r="CC59" s="148"/>
      <c r="CD59" s="148"/>
      <c r="CE59" s="148"/>
      <c r="CF59" s="148"/>
      <c r="CG59" s="148"/>
      <c r="CH59" s="148"/>
      <c r="CI59" s="148"/>
      <c r="CJ59" s="148"/>
      <c r="CK59" s="148"/>
      <c r="CL59" s="148"/>
      <c r="CM59" s="148"/>
      <c r="CN59" s="148"/>
      <c r="CO59" s="148"/>
      <c r="CP59" s="148"/>
      <c r="CQ59" s="148"/>
      <c r="CR59" s="148"/>
      <c r="CS59" s="148"/>
      <c r="CT59" s="148"/>
      <c r="CU59" s="148"/>
      <c r="CV59" s="148"/>
      <c r="CW59" s="148"/>
      <c r="CX59" s="148"/>
      <c r="CY59" s="148"/>
      <c r="CZ59" s="148"/>
      <c r="DA59" s="148"/>
      <c r="DB59" s="148"/>
      <c r="DC59" s="148"/>
      <c r="DD59" s="148"/>
      <c r="DE59" s="148"/>
      <c r="DF59" s="148"/>
      <c r="DG59" s="148"/>
      <c r="DH59" s="148"/>
      <c r="DI59" s="148"/>
      <c r="DJ59" s="148"/>
      <c r="DK59" s="148"/>
      <c r="DL59" s="148"/>
      <c r="DM59" s="148"/>
      <c r="DN59" s="148"/>
      <c r="DO59" s="148"/>
      <c r="DP59" s="148"/>
      <c r="DQ59" s="148"/>
      <c r="DR59" s="148"/>
      <c r="DS59" s="148"/>
      <c r="DT59" s="148"/>
      <c r="DU59" s="148"/>
      <c r="DV59" s="148"/>
      <c r="DW59" s="148"/>
      <c r="DX59" s="148"/>
      <c r="DY59" s="148"/>
      <c r="DZ59" s="148"/>
      <c r="EA59" s="148"/>
      <c r="EB59" s="148"/>
      <c r="EC59" s="148"/>
      <c r="ED59" s="148"/>
      <c r="EE59" s="148"/>
      <c r="EF59" s="148"/>
      <c r="EG59" s="148"/>
      <c r="EH59" s="148"/>
      <c r="EI59" s="148"/>
      <c r="EJ59" s="148"/>
      <c r="EK59" s="148"/>
      <c r="EL59" s="148"/>
      <c r="EM59" s="148"/>
      <c r="EN59" s="148"/>
      <c r="EO59" s="148"/>
      <c r="EP59" s="148"/>
      <c r="EQ59" s="148"/>
      <c r="ER59" s="148"/>
      <c r="ES59" s="148"/>
      <c r="ET59" s="148"/>
      <c r="EU59" s="148"/>
    </row>
    <row r="60" spans="1:151">
      <c r="A60" s="14">
        <v>43087</v>
      </c>
      <c r="B60" s="147" t="s">
        <v>157</v>
      </c>
      <c r="C60" s="9">
        <v>362</v>
      </c>
      <c r="D60" s="9"/>
      <c r="E60" s="9">
        <f t="shared" si="0"/>
        <v>2042.8300000000004</v>
      </c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  <c r="AA60" s="148"/>
      <c r="AB60" s="148"/>
      <c r="AC60" s="148"/>
      <c r="AD60" s="148"/>
      <c r="AE60" s="148"/>
      <c r="AF60" s="148"/>
      <c r="AG60" s="148"/>
      <c r="AH60" s="148"/>
      <c r="AI60" s="148"/>
      <c r="AJ60" s="148"/>
      <c r="AK60" s="148"/>
      <c r="AL60" s="148"/>
      <c r="AM60" s="148"/>
      <c r="AN60" s="148"/>
      <c r="AO60" s="148"/>
      <c r="AP60" s="148"/>
      <c r="AQ60" s="148"/>
      <c r="AR60" s="148"/>
      <c r="AS60" s="148"/>
      <c r="AT60" s="148"/>
      <c r="AU60" s="148"/>
      <c r="AV60" s="148"/>
      <c r="AW60" s="148"/>
      <c r="AX60" s="148"/>
      <c r="AY60" s="148"/>
      <c r="AZ60" s="148"/>
      <c r="BA60" s="148"/>
      <c r="BB60" s="148"/>
      <c r="BC60" s="148"/>
      <c r="BD60" s="148"/>
      <c r="BE60" s="148"/>
      <c r="BF60" s="148"/>
      <c r="BG60" s="148"/>
      <c r="BH60" s="148"/>
      <c r="BI60" s="148"/>
      <c r="BJ60" s="148"/>
      <c r="BK60" s="148"/>
      <c r="BL60" s="148"/>
      <c r="BM60" s="148"/>
      <c r="BN60" s="148"/>
      <c r="BO60" s="148"/>
      <c r="BP60" s="148"/>
      <c r="BQ60" s="148"/>
      <c r="BR60" s="148"/>
      <c r="BS60" s="148"/>
      <c r="BT60" s="148"/>
      <c r="BU60" s="148"/>
      <c r="BV60" s="148"/>
      <c r="BW60" s="148"/>
      <c r="BX60" s="148"/>
      <c r="BY60" s="148"/>
      <c r="BZ60" s="148"/>
      <c r="CA60" s="148"/>
      <c r="CB60" s="148"/>
      <c r="CC60" s="148"/>
      <c r="CD60" s="148"/>
      <c r="CE60" s="148"/>
      <c r="CF60" s="148"/>
      <c r="CG60" s="148"/>
      <c r="CH60" s="148"/>
      <c r="CI60" s="148"/>
      <c r="CJ60" s="148"/>
      <c r="CK60" s="148"/>
      <c r="CL60" s="148"/>
      <c r="CM60" s="148"/>
      <c r="CN60" s="148"/>
      <c r="CO60" s="148"/>
      <c r="CP60" s="148"/>
      <c r="CQ60" s="148"/>
      <c r="CR60" s="148"/>
      <c r="CS60" s="148"/>
      <c r="CT60" s="148"/>
      <c r="CU60" s="148"/>
      <c r="CV60" s="148"/>
      <c r="CW60" s="148"/>
      <c r="CX60" s="148"/>
      <c r="CY60" s="148"/>
      <c r="CZ60" s="148"/>
      <c r="DA60" s="148"/>
      <c r="DB60" s="148"/>
      <c r="DC60" s="148"/>
      <c r="DD60" s="148"/>
      <c r="DE60" s="148"/>
      <c r="DF60" s="148"/>
      <c r="DG60" s="148"/>
      <c r="DH60" s="148"/>
      <c r="DI60" s="148"/>
      <c r="DJ60" s="148"/>
      <c r="DK60" s="148"/>
      <c r="DL60" s="148"/>
      <c r="DM60" s="148"/>
      <c r="DN60" s="148"/>
      <c r="DO60" s="148"/>
      <c r="DP60" s="148"/>
      <c r="DQ60" s="148"/>
      <c r="DR60" s="148"/>
      <c r="DS60" s="148"/>
      <c r="DT60" s="148"/>
      <c r="DU60" s="148"/>
      <c r="DV60" s="148"/>
      <c r="DW60" s="148"/>
      <c r="DX60" s="148"/>
      <c r="DY60" s="148"/>
      <c r="DZ60" s="148"/>
      <c r="EA60" s="148"/>
      <c r="EB60" s="148"/>
      <c r="EC60" s="148"/>
      <c r="ED60" s="148"/>
      <c r="EE60" s="148"/>
      <c r="EF60" s="148"/>
      <c r="EG60" s="148"/>
      <c r="EH60" s="148"/>
      <c r="EI60" s="148"/>
      <c r="EJ60" s="148"/>
      <c r="EK60" s="148"/>
      <c r="EL60" s="148"/>
      <c r="EM60" s="148"/>
      <c r="EN60" s="148"/>
      <c r="EO60" s="148"/>
      <c r="EP60" s="148"/>
      <c r="EQ60" s="148"/>
      <c r="ER60" s="148"/>
      <c r="ES60" s="148"/>
      <c r="ET60" s="148"/>
      <c r="EU60" s="148"/>
    </row>
    <row r="61" spans="1:151">
      <c r="A61" s="14">
        <v>43087</v>
      </c>
      <c r="B61" s="5" t="s">
        <v>159</v>
      </c>
      <c r="C61" s="9">
        <v>247.38</v>
      </c>
      <c r="D61" s="9"/>
      <c r="E61" s="9">
        <f t="shared" si="0"/>
        <v>1795.4500000000003</v>
      </c>
      <c r="F61" s="148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  <c r="AB61" s="148"/>
      <c r="AC61" s="148"/>
      <c r="AD61" s="148"/>
      <c r="AE61" s="148"/>
      <c r="AF61" s="148"/>
      <c r="AG61" s="148"/>
      <c r="AH61" s="148"/>
      <c r="AI61" s="148"/>
      <c r="AJ61" s="148"/>
      <c r="AK61" s="148"/>
      <c r="AL61" s="148"/>
      <c r="AM61" s="148"/>
      <c r="AN61" s="148"/>
      <c r="AO61" s="148"/>
      <c r="AP61" s="148"/>
      <c r="AQ61" s="148"/>
      <c r="AR61" s="148"/>
      <c r="AS61" s="148"/>
      <c r="AT61" s="148"/>
      <c r="AU61" s="148"/>
      <c r="AV61" s="148"/>
      <c r="AW61" s="148"/>
      <c r="AX61" s="148"/>
      <c r="AY61" s="148"/>
      <c r="AZ61" s="148"/>
      <c r="BA61" s="148"/>
      <c r="BB61" s="148"/>
      <c r="BC61" s="148"/>
      <c r="BD61" s="148"/>
      <c r="BE61" s="148"/>
      <c r="BF61" s="148"/>
      <c r="BG61" s="148"/>
      <c r="BH61" s="148"/>
      <c r="BI61" s="148"/>
      <c r="BJ61" s="148"/>
      <c r="BK61" s="148"/>
      <c r="BL61" s="148"/>
      <c r="BM61" s="148"/>
      <c r="BN61" s="148"/>
      <c r="BO61" s="148"/>
      <c r="BP61" s="148"/>
      <c r="BQ61" s="148"/>
      <c r="BR61" s="148"/>
      <c r="BS61" s="148"/>
      <c r="BT61" s="148"/>
      <c r="BU61" s="148"/>
      <c r="BV61" s="148"/>
      <c r="BW61" s="148"/>
      <c r="BX61" s="148"/>
      <c r="BY61" s="148"/>
      <c r="BZ61" s="148"/>
      <c r="CA61" s="148"/>
      <c r="CB61" s="148"/>
      <c r="CC61" s="148"/>
      <c r="CD61" s="148"/>
      <c r="CE61" s="148"/>
      <c r="CF61" s="148"/>
      <c r="CG61" s="148"/>
      <c r="CH61" s="148"/>
      <c r="CI61" s="148"/>
      <c r="CJ61" s="148"/>
      <c r="CK61" s="148"/>
      <c r="CL61" s="148"/>
      <c r="CM61" s="148"/>
      <c r="CN61" s="148"/>
      <c r="CO61" s="148"/>
      <c r="CP61" s="148"/>
      <c r="CQ61" s="148"/>
      <c r="CR61" s="148"/>
      <c r="CS61" s="148"/>
      <c r="CT61" s="148"/>
      <c r="CU61" s="148"/>
      <c r="CV61" s="148"/>
      <c r="CW61" s="148"/>
      <c r="CX61" s="148"/>
      <c r="CY61" s="148"/>
      <c r="CZ61" s="148"/>
      <c r="DA61" s="148"/>
      <c r="DB61" s="148"/>
      <c r="DC61" s="148"/>
      <c r="DD61" s="148"/>
      <c r="DE61" s="148"/>
      <c r="DF61" s="148"/>
      <c r="DG61" s="148"/>
      <c r="DH61" s="148"/>
      <c r="DI61" s="148"/>
      <c r="DJ61" s="148"/>
      <c r="DK61" s="148"/>
      <c r="DL61" s="148"/>
      <c r="DM61" s="148"/>
      <c r="DN61" s="148"/>
      <c r="DO61" s="148"/>
      <c r="DP61" s="148"/>
      <c r="DQ61" s="148"/>
      <c r="DR61" s="148"/>
      <c r="DS61" s="148"/>
      <c r="DT61" s="148"/>
      <c r="DU61" s="148"/>
      <c r="DV61" s="148"/>
      <c r="DW61" s="148"/>
      <c r="DX61" s="148"/>
      <c r="DY61" s="148"/>
      <c r="DZ61" s="148"/>
      <c r="EA61" s="148"/>
      <c r="EB61" s="148"/>
      <c r="EC61" s="148"/>
      <c r="ED61" s="148"/>
      <c r="EE61" s="148"/>
      <c r="EF61" s="148"/>
      <c r="EG61" s="148"/>
      <c r="EH61" s="148"/>
      <c r="EI61" s="148"/>
      <c r="EJ61" s="148"/>
      <c r="EK61" s="148"/>
      <c r="EL61" s="148"/>
      <c r="EM61" s="148"/>
      <c r="EN61" s="148"/>
      <c r="EO61" s="148"/>
      <c r="EP61" s="148"/>
      <c r="EQ61" s="148"/>
      <c r="ER61" s="148"/>
      <c r="ES61" s="148"/>
      <c r="ET61" s="148"/>
      <c r="EU61" s="148"/>
    </row>
    <row r="62" spans="1:151">
      <c r="A62" s="180">
        <v>43087</v>
      </c>
      <c r="B62" s="181" t="s">
        <v>190</v>
      </c>
      <c r="C62" s="159">
        <v>964.5</v>
      </c>
      <c r="D62" s="9"/>
      <c r="E62" s="9">
        <f t="shared" si="0"/>
        <v>830.95000000000027</v>
      </c>
      <c r="F62" s="148"/>
      <c r="G62" s="148"/>
      <c r="H62" s="148"/>
      <c r="I62" s="148"/>
      <c r="J62" s="148"/>
      <c r="K62" s="148"/>
      <c r="L62" s="148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  <c r="AA62" s="148"/>
      <c r="AB62" s="148"/>
      <c r="AC62" s="148"/>
      <c r="AD62" s="148"/>
      <c r="AE62" s="148"/>
      <c r="AF62" s="148"/>
      <c r="AG62" s="148"/>
      <c r="AH62" s="148"/>
      <c r="AI62" s="148"/>
      <c r="AJ62" s="148"/>
      <c r="AK62" s="148"/>
      <c r="AL62" s="148"/>
      <c r="AM62" s="148"/>
      <c r="AN62" s="148"/>
      <c r="AO62" s="148"/>
      <c r="AP62" s="148"/>
      <c r="AQ62" s="148"/>
      <c r="AR62" s="148"/>
      <c r="AS62" s="148"/>
      <c r="AT62" s="148"/>
      <c r="AU62" s="148"/>
      <c r="AV62" s="148"/>
      <c r="AW62" s="148"/>
      <c r="AX62" s="148"/>
      <c r="AY62" s="148"/>
      <c r="AZ62" s="148"/>
      <c r="BA62" s="148"/>
      <c r="BB62" s="148"/>
      <c r="BC62" s="148"/>
      <c r="BD62" s="148"/>
      <c r="BE62" s="148"/>
      <c r="BF62" s="148"/>
      <c r="BG62" s="148"/>
      <c r="BH62" s="148"/>
      <c r="BI62" s="148"/>
      <c r="BJ62" s="148"/>
      <c r="BK62" s="148"/>
      <c r="BL62" s="148"/>
      <c r="BM62" s="148"/>
      <c r="BN62" s="148"/>
      <c r="BO62" s="148"/>
      <c r="BP62" s="148"/>
      <c r="BQ62" s="148"/>
      <c r="BR62" s="148"/>
      <c r="BS62" s="148"/>
      <c r="BT62" s="148"/>
      <c r="BU62" s="148"/>
      <c r="BV62" s="148"/>
      <c r="BW62" s="148"/>
      <c r="BX62" s="148"/>
      <c r="BY62" s="148"/>
      <c r="BZ62" s="148"/>
      <c r="CA62" s="148"/>
      <c r="CB62" s="148"/>
      <c r="CC62" s="148"/>
      <c r="CD62" s="148"/>
      <c r="CE62" s="148"/>
      <c r="CF62" s="148"/>
      <c r="CG62" s="148"/>
      <c r="CH62" s="148"/>
      <c r="CI62" s="148"/>
      <c r="CJ62" s="148"/>
      <c r="CK62" s="148"/>
      <c r="CL62" s="148"/>
      <c r="CM62" s="148"/>
      <c r="CN62" s="148"/>
      <c r="CO62" s="148"/>
      <c r="CP62" s="148"/>
      <c r="CQ62" s="148"/>
      <c r="CR62" s="148"/>
      <c r="CS62" s="148"/>
      <c r="CT62" s="148"/>
      <c r="CU62" s="148"/>
      <c r="CV62" s="148"/>
      <c r="CW62" s="148"/>
      <c r="CX62" s="148"/>
      <c r="CY62" s="148"/>
      <c r="CZ62" s="148"/>
      <c r="DA62" s="148"/>
      <c r="DB62" s="148"/>
      <c r="DC62" s="148"/>
      <c r="DD62" s="148"/>
      <c r="DE62" s="148"/>
      <c r="DF62" s="148"/>
      <c r="DG62" s="148"/>
      <c r="DH62" s="148"/>
      <c r="DI62" s="148"/>
      <c r="DJ62" s="148"/>
      <c r="DK62" s="148"/>
      <c r="DL62" s="148"/>
      <c r="DM62" s="148"/>
      <c r="DN62" s="148"/>
      <c r="DO62" s="148"/>
      <c r="DP62" s="148"/>
      <c r="DQ62" s="148"/>
      <c r="DR62" s="148"/>
      <c r="DS62" s="148"/>
      <c r="DT62" s="148"/>
      <c r="DU62" s="148"/>
      <c r="DV62" s="148"/>
      <c r="DW62" s="148"/>
      <c r="DX62" s="148"/>
      <c r="DY62" s="148"/>
      <c r="DZ62" s="148"/>
      <c r="EA62" s="148"/>
      <c r="EB62" s="148"/>
      <c r="EC62" s="148"/>
      <c r="ED62" s="148"/>
      <c r="EE62" s="148"/>
      <c r="EF62" s="148"/>
      <c r="EG62" s="148"/>
      <c r="EH62" s="148"/>
      <c r="EI62" s="148"/>
      <c r="EJ62" s="148"/>
      <c r="EK62" s="148"/>
      <c r="EL62" s="148"/>
      <c r="EM62" s="148"/>
      <c r="EN62" s="148"/>
      <c r="EO62" s="148"/>
      <c r="EP62" s="148"/>
      <c r="EQ62" s="148"/>
      <c r="ER62" s="148"/>
      <c r="ES62" s="148"/>
      <c r="ET62" s="148"/>
      <c r="EU62" s="148"/>
    </row>
    <row r="63" spans="1:151">
      <c r="A63" s="14">
        <v>43087</v>
      </c>
      <c r="B63" s="160" t="s">
        <v>172</v>
      </c>
      <c r="C63" s="9"/>
      <c r="D63" s="9">
        <v>964.5</v>
      </c>
      <c r="E63" s="9">
        <f t="shared" si="0"/>
        <v>1795.4500000000003</v>
      </c>
      <c r="F63" s="148"/>
      <c r="G63" s="148"/>
      <c r="H63" s="148"/>
      <c r="I63" s="148"/>
      <c r="J63" s="148"/>
      <c r="K63" s="148"/>
      <c r="L63" s="148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  <c r="AA63" s="148"/>
      <c r="AB63" s="148"/>
      <c r="AC63" s="148"/>
      <c r="AD63" s="148"/>
      <c r="AE63" s="148"/>
      <c r="AF63" s="148"/>
      <c r="AG63" s="148"/>
      <c r="AH63" s="148"/>
      <c r="AI63" s="148"/>
      <c r="AJ63" s="148"/>
      <c r="AK63" s="148"/>
      <c r="AL63" s="148"/>
      <c r="AM63" s="148"/>
      <c r="AN63" s="148"/>
      <c r="AO63" s="148"/>
      <c r="AP63" s="148"/>
      <c r="AQ63" s="148"/>
      <c r="AR63" s="148"/>
      <c r="AS63" s="148"/>
      <c r="AT63" s="148"/>
      <c r="AU63" s="148"/>
      <c r="AV63" s="148"/>
      <c r="AW63" s="148"/>
      <c r="AX63" s="148"/>
      <c r="AY63" s="148"/>
      <c r="AZ63" s="148"/>
      <c r="BA63" s="148"/>
      <c r="BB63" s="148"/>
      <c r="BC63" s="148"/>
      <c r="BD63" s="148"/>
      <c r="BE63" s="148"/>
      <c r="BF63" s="148"/>
      <c r="BG63" s="148"/>
      <c r="BH63" s="148"/>
      <c r="BI63" s="148"/>
      <c r="BJ63" s="148"/>
      <c r="BK63" s="148"/>
      <c r="BL63" s="148"/>
      <c r="BM63" s="148"/>
      <c r="BN63" s="148"/>
      <c r="BO63" s="148"/>
      <c r="BP63" s="148"/>
      <c r="BQ63" s="148"/>
      <c r="BR63" s="148"/>
      <c r="BS63" s="148"/>
      <c r="BT63" s="148"/>
      <c r="BU63" s="148"/>
      <c r="BV63" s="148"/>
      <c r="BW63" s="148"/>
      <c r="BX63" s="148"/>
      <c r="BY63" s="148"/>
      <c r="BZ63" s="148"/>
      <c r="CA63" s="148"/>
      <c r="CB63" s="148"/>
      <c r="CC63" s="148"/>
      <c r="CD63" s="148"/>
      <c r="CE63" s="148"/>
      <c r="CF63" s="148"/>
      <c r="CG63" s="148"/>
      <c r="CH63" s="148"/>
      <c r="CI63" s="148"/>
      <c r="CJ63" s="148"/>
      <c r="CK63" s="148"/>
      <c r="CL63" s="148"/>
      <c r="CM63" s="148"/>
      <c r="CN63" s="148"/>
      <c r="CO63" s="148"/>
      <c r="CP63" s="148"/>
      <c r="CQ63" s="148"/>
      <c r="CR63" s="148"/>
      <c r="CS63" s="148"/>
      <c r="CT63" s="148"/>
      <c r="CU63" s="148"/>
      <c r="CV63" s="148"/>
      <c r="CW63" s="148"/>
      <c r="CX63" s="148"/>
      <c r="CY63" s="148"/>
      <c r="CZ63" s="148"/>
      <c r="DA63" s="148"/>
      <c r="DB63" s="148"/>
      <c r="DC63" s="148"/>
      <c r="DD63" s="148"/>
      <c r="DE63" s="148"/>
      <c r="DF63" s="148"/>
      <c r="DG63" s="148"/>
      <c r="DH63" s="148"/>
      <c r="DI63" s="148"/>
      <c r="DJ63" s="148"/>
      <c r="DK63" s="148"/>
      <c r="DL63" s="148"/>
      <c r="DM63" s="148"/>
      <c r="DN63" s="148"/>
      <c r="DO63" s="148"/>
      <c r="DP63" s="148"/>
      <c r="DQ63" s="148"/>
      <c r="DR63" s="148"/>
      <c r="DS63" s="148"/>
      <c r="DT63" s="148"/>
      <c r="DU63" s="148"/>
      <c r="DV63" s="148"/>
      <c r="DW63" s="148"/>
      <c r="DX63" s="148"/>
      <c r="DY63" s="148"/>
      <c r="DZ63" s="148"/>
      <c r="EA63" s="148"/>
      <c r="EB63" s="148"/>
      <c r="EC63" s="148"/>
      <c r="ED63" s="148"/>
      <c r="EE63" s="148"/>
      <c r="EF63" s="148"/>
      <c r="EG63" s="148"/>
      <c r="EH63" s="148"/>
      <c r="EI63" s="148"/>
      <c r="EJ63" s="148"/>
      <c r="EK63" s="148"/>
      <c r="EL63" s="148"/>
      <c r="EM63" s="148"/>
      <c r="EN63" s="148"/>
      <c r="EO63" s="148"/>
      <c r="EP63" s="148"/>
      <c r="EQ63" s="148"/>
      <c r="ER63" s="148"/>
      <c r="ES63" s="148"/>
      <c r="ET63" s="148"/>
      <c r="EU63" s="148"/>
    </row>
    <row r="64" spans="1:151">
      <c r="A64" s="14">
        <v>43087</v>
      </c>
      <c r="B64" s="160" t="s">
        <v>160</v>
      </c>
      <c r="C64" s="9"/>
      <c r="D64" s="9">
        <v>84</v>
      </c>
      <c r="E64" s="9">
        <f t="shared" si="0"/>
        <v>1879.4500000000003</v>
      </c>
      <c r="F64" s="148"/>
      <c r="G64" s="148"/>
      <c r="H64" s="148"/>
      <c r="I64" s="148"/>
      <c r="J64" s="148"/>
      <c r="K64" s="148"/>
      <c r="L64" s="148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  <c r="AA64" s="148"/>
      <c r="AB64" s="148"/>
      <c r="AC64" s="148"/>
      <c r="AD64" s="148"/>
      <c r="AE64" s="148"/>
      <c r="AF64" s="148"/>
      <c r="AG64" s="148"/>
      <c r="AH64" s="148"/>
      <c r="AI64" s="148"/>
      <c r="AJ64" s="148"/>
      <c r="AK64" s="148"/>
      <c r="AL64" s="148"/>
      <c r="AM64" s="148"/>
      <c r="AN64" s="148"/>
      <c r="AO64" s="148"/>
      <c r="AP64" s="148"/>
      <c r="AQ64" s="148"/>
      <c r="AR64" s="148"/>
      <c r="AS64" s="148"/>
      <c r="AT64" s="148"/>
      <c r="AU64" s="148"/>
      <c r="AV64" s="148"/>
      <c r="AW64" s="148"/>
      <c r="AX64" s="148"/>
      <c r="AY64" s="148"/>
      <c r="AZ64" s="148"/>
      <c r="BA64" s="148"/>
      <c r="BB64" s="148"/>
      <c r="BC64" s="148"/>
      <c r="BD64" s="148"/>
      <c r="BE64" s="148"/>
      <c r="BF64" s="148"/>
      <c r="BG64" s="148"/>
      <c r="BH64" s="148"/>
      <c r="BI64" s="148"/>
      <c r="BJ64" s="148"/>
      <c r="BK64" s="148"/>
      <c r="BL64" s="148"/>
      <c r="BM64" s="148"/>
      <c r="BN64" s="148"/>
      <c r="BO64" s="148"/>
      <c r="BP64" s="148"/>
      <c r="BQ64" s="148"/>
      <c r="BR64" s="148"/>
      <c r="BS64" s="148"/>
      <c r="BT64" s="148"/>
      <c r="BU64" s="148"/>
      <c r="BV64" s="148"/>
      <c r="BW64" s="148"/>
      <c r="BX64" s="148"/>
      <c r="BY64" s="148"/>
      <c r="BZ64" s="148"/>
      <c r="CA64" s="148"/>
      <c r="CB64" s="148"/>
      <c r="CC64" s="148"/>
      <c r="CD64" s="148"/>
      <c r="CE64" s="148"/>
      <c r="CF64" s="148"/>
      <c r="CG64" s="148"/>
      <c r="CH64" s="148"/>
      <c r="CI64" s="148"/>
      <c r="CJ64" s="148"/>
      <c r="CK64" s="148"/>
      <c r="CL64" s="148"/>
      <c r="CM64" s="148"/>
      <c r="CN64" s="148"/>
      <c r="CO64" s="148"/>
      <c r="CP64" s="148"/>
      <c r="CQ64" s="148"/>
      <c r="CR64" s="148"/>
      <c r="CS64" s="148"/>
      <c r="CT64" s="148"/>
      <c r="CU64" s="148"/>
      <c r="CV64" s="148"/>
      <c r="CW64" s="148"/>
      <c r="CX64" s="148"/>
      <c r="CY64" s="148"/>
      <c r="CZ64" s="148"/>
      <c r="DA64" s="148"/>
      <c r="DB64" s="148"/>
      <c r="DC64" s="148"/>
      <c r="DD64" s="148"/>
      <c r="DE64" s="148"/>
      <c r="DF64" s="148"/>
      <c r="DG64" s="148"/>
      <c r="DH64" s="148"/>
      <c r="DI64" s="148"/>
      <c r="DJ64" s="148"/>
      <c r="DK64" s="148"/>
      <c r="DL64" s="148"/>
      <c r="DM64" s="148"/>
      <c r="DN64" s="148"/>
      <c r="DO64" s="148"/>
      <c r="DP64" s="148"/>
      <c r="DQ64" s="148"/>
      <c r="DR64" s="148"/>
      <c r="DS64" s="148"/>
      <c r="DT64" s="148"/>
      <c r="DU64" s="148"/>
      <c r="DV64" s="148"/>
      <c r="DW64" s="148"/>
      <c r="DX64" s="148"/>
      <c r="DY64" s="148"/>
      <c r="DZ64" s="148"/>
      <c r="EA64" s="148"/>
      <c r="EB64" s="148"/>
      <c r="EC64" s="148"/>
      <c r="ED64" s="148"/>
      <c r="EE64" s="148"/>
      <c r="EF64" s="148"/>
      <c r="EG64" s="148"/>
      <c r="EH64" s="148"/>
      <c r="EI64" s="148"/>
      <c r="EJ64" s="148"/>
      <c r="EK64" s="148"/>
      <c r="EL64" s="148"/>
      <c r="EM64" s="148"/>
      <c r="EN64" s="148"/>
      <c r="EO64" s="148"/>
      <c r="EP64" s="148"/>
      <c r="EQ64" s="148"/>
      <c r="ER64" s="148"/>
      <c r="ES64" s="148"/>
      <c r="ET64" s="148"/>
      <c r="EU64" s="148"/>
    </row>
    <row r="65" spans="1:151">
      <c r="A65" s="145">
        <v>43088</v>
      </c>
      <c r="B65" s="5" t="s">
        <v>154</v>
      </c>
      <c r="C65" s="9">
        <v>93</v>
      </c>
      <c r="D65" s="9"/>
      <c r="E65" s="9">
        <f t="shared" si="0"/>
        <v>1786.4500000000003</v>
      </c>
      <c r="F65" s="148"/>
      <c r="G65" s="148"/>
      <c r="H65" s="148"/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  <c r="AB65" s="148"/>
      <c r="AC65" s="148"/>
      <c r="AD65" s="148"/>
      <c r="AE65" s="148"/>
      <c r="AF65" s="148"/>
      <c r="AG65" s="148"/>
      <c r="AH65" s="148"/>
      <c r="AI65" s="148"/>
      <c r="AJ65" s="148"/>
      <c r="AK65" s="148"/>
      <c r="AL65" s="148"/>
      <c r="AM65" s="148"/>
      <c r="AN65" s="148"/>
      <c r="AO65" s="148"/>
      <c r="AP65" s="148"/>
      <c r="AQ65" s="148"/>
      <c r="AR65" s="148"/>
      <c r="AS65" s="148"/>
      <c r="AT65" s="148"/>
      <c r="AU65" s="148"/>
      <c r="AV65" s="148"/>
      <c r="AW65" s="148"/>
      <c r="AX65" s="148"/>
      <c r="AY65" s="148"/>
      <c r="AZ65" s="148"/>
      <c r="BA65" s="148"/>
      <c r="BB65" s="148"/>
      <c r="BC65" s="148"/>
      <c r="BD65" s="148"/>
      <c r="BE65" s="148"/>
      <c r="BF65" s="148"/>
      <c r="BG65" s="148"/>
      <c r="BH65" s="148"/>
      <c r="BI65" s="148"/>
      <c r="BJ65" s="148"/>
      <c r="BK65" s="148"/>
      <c r="BL65" s="148"/>
      <c r="BM65" s="148"/>
      <c r="BN65" s="148"/>
      <c r="BO65" s="148"/>
      <c r="BP65" s="148"/>
      <c r="BQ65" s="148"/>
      <c r="BR65" s="148"/>
      <c r="BS65" s="148"/>
      <c r="BT65" s="148"/>
      <c r="BU65" s="148"/>
      <c r="BV65" s="148"/>
      <c r="BW65" s="148"/>
      <c r="BX65" s="148"/>
      <c r="BY65" s="148"/>
      <c r="BZ65" s="148"/>
      <c r="CA65" s="148"/>
      <c r="CB65" s="148"/>
      <c r="CC65" s="148"/>
      <c r="CD65" s="148"/>
      <c r="CE65" s="148"/>
      <c r="CF65" s="148"/>
      <c r="CG65" s="148"/>
      <c r="CH65" s="148"/>
      <c r="CI65" s="148"/>
      <c r="CJ65" s="148"/>
      <c r="CK65" s="148"/>
      <c r="CL65" s="148"/>
      <c r="CM65" s="148"/>
      <c r="CN65" s="148"/>
      <c r="CO65" s="148"/>
      <c r="CP65" s="148"/>
      <c r="CQ65" s="148"/>
      <c r="CR65" s="148"/>
      <c r="CS65" s="148"/>
      <c r="CT65" s="148"/>
      <c r="CU65" s="148"/>
      <c r="CV65" s="148"/>
      <c r="CW65" s="148"/>
      <c r="CX65" s="148"/>
      <c r="CY65" s="148"/>
      <c r="CZ65" s="148"/>
      <c r="DA65" s="148"/>
      <c r="DB65" s="148"/>
      <c r="DC65" s="148"/>
      <c r="DD65" s="148"/>
      <c r="DE65" s="148"/>
      <c r="DF65" s="148"/>
      <c r="DG65" s="148"/>
      <c r="DH65" s="148"/>
      <c r="DI65" s="148"/>
      <c r="DJ65" s="148"/>
      <c r="DK65" s="148"/>
      <c r="DL65" s="148"/>
      <c r="DM65" s="148"/>
      <c r="DN65" s="148"/>
      <c r="DO65" s="148"/>
      <c r="DP65" s="148"/>
      <c r="DQ65" s="148"/>
      <c r="DR65" s="148"/>
      <c r="DS65" s="148"/>
      <c r="DT65" s="148"/>
      <c r="DU65" s="148"/>
      <c r="DV65" s="148"/>
      <c r="DW65" s="148"/>
      <c r="DX65" s="148"/>
      <c r="DY65" s="148"/>
      <c r="DZ65" s="148"/>
      <c r="EA65" s="148"/>
      <c r="EB65" s="148"/>
      <c r="EC65" s="148"/>
      <c r="ED65" s="148"/>
      <c r="EE65" s="148"/>
      <c r="EF65" s="148"/>
      <c r="EG65" s="148"/>
      <c r="EH65" s="148"/>
      <c r="EI65" s="148"/>
      <c r="EJ65" s="148"/>
      <c r="EK65" s="148"/>
      <c r="EL65" s="148"/>
      <c r="EM65" s="148"/>
      <c r="EN65" s="148"/>
      <c r="EO65" s="148"/>
      <c r="EP65" s="148"/>
      <c r="EQ65" s="148"/>
      <c r="ER65" s="148"/>
      <c r="ES65" s="148"/>
      <c r="ET65" s="148"/>
      <c r="EU65" s="148"/>
    </row>
    <row r="66" spans="1:151">
      <c r="A66" s="14">
        <v>43091</v>
      </c>
      <c r="B66" s="5" t="s">
        <v>158</v>
      </c>
      <c r="C66" s="9">
        <v>280</v>
      </c>
      <c r="D66" s="9"/>
      <c r="E66" s="9">
        <f t="shared" si="0"/>
        <v>1506.4500000000003</v>
      </c>
      <c r="F66" s="148"/>
      <c r="G66" s="148"/>
      <c r="H66" s="148"/>
      <c r="I66" s="148"/>
      <c r="J66" s="148"/>
      <c r="K66" s="148"/>
      <c r="L66" s="148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  <c r="AA66" s="148"/>
      <c r="AB66" s="148"/>
      <c r="AC66" s="148"/>
      <c r="AD66" s="148"/>
      <c r="AE66" s="148"/>
      <c r="AF66" s="148"/>
      <c r="AG66" s="148"/>
      <c r="AH66" s="148"/>
      <c r="AI66" s="148"/>
      <c r="AJ66" s="148"/>
      <c r="AK66" s="148"/>
      <c r="AL66" s="148"/>
      <c r="AM66" s="148"/>
      <c r="AN66" s="148"/>
      <c r="AO66" s="148"/>
      <c r="AP66" s="148"/>
      <c r="AQ66" s="148"/>
      <c r="AR66" s="148"/>
      <c r="AS66" s="148"/>
      <c r="AT66" s="148"/>
      <c r="AU66" s="148"/>
      <c r="AV66" s="148"/>
      <c r="AW66" s="148"/>
      <c r="AX66" s="148"/>
      <c r="AY66" s="148"/>
      <c r="AZ66" s="148"/>
      <c r="BA66" s="148"/>
      <c r="BB66" s="148"/>
      <c r="BC66" s="148"/>
      <c r="BD66" s="148"/>
      <c r="BE66" s="148"/>
      <c r="BF66" s="148"/>
      <c r="BG66" s="148"/>
      <c r="BH66" s="148"/>
      <c r="BI66" s="148"/>
      <c r="BJ66" s="148"/>
      <c r="BK66" s="148"/>
      <c r="BL66" s="148"/>
      <c r="BM66" s="148"/>
      <c r="BN66" s="148"/>
      <c r="BO66" s="148"/>
      <c r="BP66" s="148"/>
      <c r="BQ66" s="148"/>
      <c r="BR66" s="148"/>
      <c r="BS66" s="148"/>
      <c r="BT66" s="148"/>
      <c r="BU66" s="148"/>
      <c r="BV66" s="148"/>
      <c r="BW66" s="148"/>
      <c r="BX66" s="148"/>
      <c r="BY66" s="148"/>
      <c r="BZ66" s="148"/>
      <c r="CA66" s="148"/>
      <c r="CB66" s="148"/>
      <c r="CC66" s="148"/>
      <c r="CD66" s="148"/>
      <c r="CE66" s="148"/>
      <c r="CF66" s="148"/>
      <c r="CG66" s="148"/>
      <c r="CH66" s="148"/>
      <c r="CI66" s="148"/>
      <c r="CJ66" s="148"/>
      <c r="CK66" s="148"/>
      <c r="CL66" s="148"/>
      <c r="CM66" s="148"/>
      <c r="CN66" s="148"/>
      <c r="CO66" s="148"/>
      <c r="CP66" s="148"/>
      <c r="CQ66" s="148"/>
      <c r="CR66" s="148"/>
      <c r="CS66" s="148"/>
      <c r="CT66" s="148"/>
      <c r="CU66" s="148"/>
      <c r="CV66" s="148"/>
      <c r="CW66" s="148"/>
      <c r="CX66" s="148"/>
      <c r="CY66" s="148"/>
      <c r="CZ66" s="148"/>
      <c r="DA66" s="148"/>
      <c r="DB66" s="148"/>
      <c r="DC66" s="148"/>
      <c r="DD66" s="148"/>
      <c r="DE66" s="148"/>
      <c r="DF66" s="148"/>
      <c r="DG66" s="148"/>
      <c r="DH66" s="148"/>
      <c r="DI66" s="148"/>
      <c r="DJ66" s="148"/>
      <c r="DK66" s="148"/>
      <c r="DL66" s="148"/>
      <c r="DM66" s="148"/>
      <c r="DN66" s="148"/>
      <c r="DO66" s="148"/>
      <c r="DP66" s="148"/>
      <c r="DQ66" s="148"/>
      <c r="DR66" s="148"/>
      <c r="DS66" s="148"/>
      <c r="DT66" s="148"/>
      <c r="DU66" s="148"/>
      <c r="DV66" s="148"/>
      <c r="DW66" s="148"/>
      <c r="DX66" s="148"/>
      <c r="DY66" s="148"/>
      <c r="DZ66" s="148"/>
      <c r="EA66" s="148"/>
      <c r="EB66" s="148"/>
      <c r="EC66" s="148"/>
      <c r="ED66" s="148"/>
      <c r="EE66" s="148"/>
      <c r="EF66" s="148"/>
      <c r="EG66" s="148"/>
      <c r="EH66" s="148"/>
      <c r="EI66" s="148"/>
      <c r="EJ66" s="148"/>
      <c r="EK66" s="148"/>
      <c r="EL66" s="148"/>
      <c r="EM66" s="148"/>
      <c r="EN66" s="148"/>
      <c r="EO66" s="148"/>
      <c r="EP66" s="148"/>
      <c r="EQ66" s="148"/>
      <c r="ER66" s="148"/>
      <c r="ES66" s="148"/>
      <c r="ET66" s="148"/>
      <c r="EU66" s="148"/>
    </row>
    <row r="67" spans="1:151">
      <c r="A67" s="14">
        <v>43098</v>
      </c>
      <c r="B67" s="147" t="s">
        <v>167</v>
      </c>
      <c r="C67" s="9">
        <v>87.23</v>
      </c>
      <c r="D67" s="9"/>
      <c r="E67" s="9">
        <f t="shared" si="0"/>
        <v>1419.2200000000003</v>
      </c>
      <c r="F67" s="148"/>
      <c r="G67" s="148"/>
      <c r="H67" s="148"/>
      <c r="I67" s="148"/>
      <c r="J67" s="148"/>
      <c r="K67" s="148"/>
      <c r="L67" s="148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  <c r="AA67" s="148"/>
      <c r="AB67" s="148"/>
      <c r="AC67" s="148"/>
      <c r="AD67" s="148"/>
      <c r="AE67" s="148"/>
      <c r="AF67" s="148"/>
      <c r="AG67" s="148"/>
      <c r="AH67" s="148"/>
      <c r="AI67" s="148"/>
      <c r="AJ67" s="148"/>
      <c r="AK67" s="148"/>
      <c r="AL67" s="148"/>
      <c r="AM67" s="148"/>
      <c r="AN67" s="148"/>
      <c r="AO67" s="148"/>
      <c r="AP67" s="148"/>
      <c r="AQ67" s="148"/>
      <c r="AR67" s="148"/>
      <c r="AS67" s="148"/>
      <c r="AT67" s="148"/>
      <c r="AU67" s="148"/>
      <c r="AV67" s="148"/>
      <c r="AW67" s="148"/>
      <c r="AX67" s="148"/>
      <c r="AY67" s="148"/>
      <c r="AZ67" s="148"/>
      <c r="BA67" s="148"/>
      <c r="BB67" s="148"/>
      <c r="BC67" s="148"/>
      <c r="BD67" s="148"/>
      <c r="BE67" s="148"/>
      <c r="BF67" s="148"/>
      <c r="BG67" s="148"/>
      <c r="BH67" s="148"/>
      <c r="BI67" s="148"/>
      <c r="BJ67" s="148"/>
      <c r="BK67" s="148"/>
      <c r="BL67" s="148"/>
      <c r="BM67" s="148"/>
      <c r="BN67" s="148"/>
      <c r="BO67" s="148"/>
      <c r="BP67" s="148"/>
      <c r="BQ67" s="148"/>
      <c r="BR67" s="148"/>
      <c r="BS67" s="148"/>
      <c r="BT67" s="148"/>
      <c r="BU67" s="148"/>
      <c r="BV67" s="148"/>
      <c r="BW67" s="148"/>
      <c r="BX67" s="148"/>
      <c r="BY67" s="148"/>
      <c r="BZ67" s="148"/>
      <c r="CA67" s="148"/>
      <c r="CB67" s="148"/>
      <c r="CC67" s="148"/>
      <c r="CD67" s="148"/>
      <c r="CE67" s="148"/>
      <c r="CF67" s="148"/>
      <c r="CG67" s="148"/>
      <c r="CH67" s="148"/>
      <c r="CI67" s="148"/>
      <c r="CJ67" s="148"/>
      <c r="CK67" s="148"/>
      <c r="CL67" s="148"/>
      <c r="CM67" s="148"/>
      <c r="CN67" s="148"/>
      <c r="CO67" s="148"/>
      <c r="CP67" s="148"/>
      <c r="CQ67" s="148"/>
      <c r="CR67" s="148"/>
      <c r="CS67" s="148"/>
      <c r="CT67" s="148"/>
      <c r="CU67" s="148"/>
      <c r="CV67" s="148"/>
      <c r="CW67" s="148"/>
      <c r="CX67" s="148"/>
      <c r="CY67" s="148"/>
      <c r="CZ67" s="148"/>
      <c r="DA67" s="148"/>
      <c r="DB67" s="148"/>
      <c r="DC67" s="148"/>
      <c r="DD67" s="148"/>
      <c r="DE67" s="148"/>
      <c r="DF67" s="148"/>
      <c r="DG67" s="148"/>
      <c r="DH67" s="148"/>
      <c r="DI67" s="148"/>
      <c r="DJ67" s="148"/>
      <c r="DK67" s="148"/>
      <c r="DL67" s="148"/>
      <c r="DM67" s="148"/>
      <c r="DN67" s="148"/>
      <c r="DO67" s="148"/>
      <c r="DP67" s="148"/>
      <c r="DQ67" s="148"/>
      <c r="DR67" s="148"/>
      <c r="DS67" s="148"/>
      <c r="DT67" s="148"/>
      <c r="DU67" s="148"/>
      <c r="DV67" s="148"/>
      <c r="DW67" s="148"/>
      <c r="DX67" s="148"/>
      <c r="DY67" s="148"/>
      <c r="DZ67" s="148"/>
      <c r="EA67" s="148"/>
      <c r="EB67" s="148"/>
      <c r="EC67" s="148"/>
      <c r="ED67" s="148"/>
      <c r="EE67" s="148"/>
      <c r="EF67" s="148"/>
      <c r="EG67" s="148"/>
      <c r="EH67" s="148"/>
      <c r="EI67" s="148"/>
      <c r="EJ67" s="148"/>
      <c r="EK67" s="148"/>
      <c r="EL67" s="148"/>
      <c r="EM67" s="148"/>
      <c r="EN67" s="148"/>
      <c r="EO67" s="148"/>
      <c r="EP67" s="148"/>
      <c r="EQ67" s="148"/>
      <c r="ER67" s="148"/>
      <c r="ES67" s="148"/>
      <c r="ET67" s="148"/>
      <c r="EU67" s="148"/>
    </row>
    <row r="68" spans="1:151">
      <c r="A68" s="14">
        <v>43098</v>
      </c>
      <c r="B68" s="147" t="s">
        <v>168</v>
      </c>
      <c r="C68" s="9"/>
      <c r="D68" s="9">
        <v>54</v>
      </c>
      <c r="E68" s="9">
        <f t="shared" si="0"/>
        <v>1473.2200000000003</v>
      </c>
      <c r="F68" s="148"/>
      <c r="G68" s="148"/>
      <c r="H68" s="148"/>
      <c r="I68" s="148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  <c r="AB68" s="148"/>
      <c r="AC68" s="148"/>
      <c r="AD68" s="148"/>
      <c r="AE68" s="148"/>
      <c r="AF68" s="148"/>
      <c r="AG68" s="148"/>
      <c r="AH68" s="148"/>
      <c r="AI68" s="148"/>
      <c r="AJ68" s="148"/>
      <c r="AK68" s="148"/>
      <c r="AL68" s="148"/>
      <c r="AM68" s="148"/>
      <c r="AN68" s="148"/>
      <c r="AO68" s="148"/>
      <c r="AP68" s="148"/>
      <c r="AQ68" s="148"/>
      <c r="AR68" s="148"/>
      <c r="AS68" s="148"/>
      <c r="AT68" s="148"/>
      <c r="AU68" s="148"/>
      <c r="AV68" s="148"/>
      <c r="AW68" s="148"/>
      <c r="AX68" s="148"/>
      <c r="AY68" s="148"/>
      <c r="AZ68" s="148"/>
      <c r="BA68" s="148"/>
      <c r="BB68" s="148"/>
      <c r="BC68" s="148"/>
      <c r="BD68" s="148"/>
      <c r="BE68" s="148"/>
      <c r="BF68" s="148"/>
      <c r="BG68" s="148"/>
      <c r="BH68" s="148"/>
      <c r="BI68" s="148"/>
      <c r="BJ68" s="148"/>
      <c r="BK68" s="148"/>
      <c r="BL68" s="148"/>
      <c r="BM68" s="148"/>
      <c r="BN68" s="148"/>
      <c r="BO68" s="148"/>
      <c r="BP68" s="148"/>
      <c r="BQ68" s="148"/>
      <c r="BR68" s="148"/>
      <c r="BS68" s="148"/>
      <c r="BT68" s="148"/>
      <c r="BU68" s="148"/>
      <c r="BV68" s="148"/>
      <c r="BW68" s="148"/>
      <c r="BX68" s="148"/>
      <c r="BY68" s="148"/>
      <c r="BZ68" s="148"/>
      <c r="CA68" s="148"/>
      <c r="CB68" s="148"/>
      <c r="CC68" s="148"/>
      <c r="CD68" s="148"/>
      <c r="CE68" s="148"/>
      <c r="CF68" s="148"/>
      <c r="CG68" s="148"/>
      <c r="CH68" s="148"/>
      <c r="CI68" s="148"/>
      <c r="CJ68" s="148"/>
      <c r="CK68" s="148"/>
      <c r="CL68" s="148"/>
      <c r="CM68" s="148"/>
      <c r="CN68" s="148"/>
      <c r="CO68" s="148"/>
      <c r="CP68" s="148"/>
      <c r="CQ68" s="148"/>
      <c r="CR68" s="148"/>
      <c r="CS68" s="148"/>
      <c r="CT68" s="148"/>
      <c r="CU68" s="148"/>
      <c r="CV68" s="148"/>
      <c r="CW68" s="148"/>
      <c r="CX68" s="148"/>
      <c r="CY68" s="148"/>
      <c r="CZ68" s="148"/>
      <c r="DA68" s="148"/>
      <c r="DB68" s="148"/>
      <c r="DC68" s="148"/>
      <c r="DD68" s="148"/>
      <c r="DE68" s="148"/>
      <c r="DF68" s="148"/>
      <c r="DG68" s="148"/>
      <c r="DH68" s="148"/>
      <c r="DI68" s="148"/>
      <c r="DJ68" s="148"/>
      <c r="DK68" s="148"/>
      <c r="DL68" s="148"/>
      <c r="DM68" s="148"/>
      <c r="DN68" s="148"/>
      <c r="DO68" s="148"/>
      <c r="DP68" s="148"/>
      <c r="DQ68" s="148"/>
      <c r="DR68" s="148"/>
      <c r="DS68" s="148"/>
      <c r="DT68" s="148"/>
      <c r="DU68" s="148"/>
      <c r="DV68" s="148"/>
      <c r="DW68" s="148"/>
      <c r="DX68" s="148"/>
      <c r="DY68" s="148"/>
      <c r="DZ68" s="148"/>
      <c r="EA68" s="148"/>
      <c r="EB68" s="148"/>
      <c r="EC68" s="148"/>
      <c r="ED68" s="148"/>
      <c r="EE68" s="148"/>
      <c r="EF68" s="148"/>
      <c r="EG68" s="148"/>
      <c r="EH68" s="148"/>
      <c r="EI68" s="148"/>
      <c r="EJ68" s="148"/>
      <c r="EK68" s="148"/>
      <c r="EL68" s="148"/>
      <c r="EM68" s="148"/>
      <c r="EN68" s="148"/>
      <c r="EO68" s="148"/>
      <c r="EP68" s="148"/>
      <c r="EQ68" s="148"/>
      <c r="ER68" s="148"/>
      <c r="ES68" s="148"/>
      <c r="ET68" s="148"/>
      <c r="EU68" s="148"/>
    </row>
    <row r="69" spans="1:151">
      <c r="A69" s="180">
        <v>43100</v>
      </c>
      <c r="B69" s="181" t="s">
        <v>164</v>
      </c>
      <c r="C69" s="159">
        <v>51</v>
      </c>
      <c r="D69" s="9"/>
      <c r="E69" s="9">
        <f t="shared" si="0"/>
        <v>1422.2200000000003</v>
      </c>
      <c r="F69" s="148"/>
      <c r="G69" s="148"/>
      <c r="H69" s="148"/>
      <c r="I69" s="148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  <c r="AA69" s="148"/>
      <c r="AB69" s="148"/>
      <c r="AC69" s="148"/>
      <c r="AD69" s="148"/>
      <c r="AE69" s="148"/>
      <c r="AF69" s="148"/>
      <c r="AG69" s="148"/>
      <c r="AH69" s="148"/>
      <c r="AI69" s="148"/>
      <c r="AJ69" s="148"/>
      <c r="AK69" s="148"/>
      <c r="AL69" s="148"/>
      <c r="AM69" s="148"/>
      <c r="AN69" s="148"/>
      <c r="AO69" s="148"/>
      <c r="AP69" s="148"/>
      <c r="AQ69" s="148"/>
      <c r="AR69" s="148"/>
      <c r="AS69" s="148"/>
      <c r="AT69" s="148"/>
      <c r="AU69" s="148"/>
      <c r="AV69" s="148"/>
      <c r="AW69" s="148"/>
      <c r="AX69" s="148"/>
      <c r="AY69" s="148"/>
      <c r="AZ69" s="148"/>
      <c r="BA69" s="148"/>
      <c r="BB69" s="148"/>
      <c r="BC69" s="148"/>
      <c r="BD69" s="148"/>
      <c r="BE69" s="148"/>
      <c r="BF69" s="148"/>
      <c r="BG69" s="148"/>
      <c r="BH69" s="148"/>
      <c r="BI69" s="148"/>
      <c r="BJ69" s="148"/>
      <c r="BK69" s="148"/>
      <c r="BL69" s="148"/>
      <c r="BM69" s="148"/>
      <c r="BN69" s="148"/>
      <c r="BO69" s="148"/>
      <c r="BP69" s="148"/>
      <c r="BQ69" s="148"/>
      <c r="BR69" s="148"/>
      <c r="BS69" s="148"/>
      <c r="BT69" s="148"/>
      <c r="BU69" s="148"/>
      <c r="BV69" s="148"/>
      <c r="BW69" s="148"/>
      <c r="BX69" s="148"/>
      <c r="BY69" s="148"/>
      <c r="BZ69" s="148"/>
      <c r="CA69" s="148"/>
      <c r="CB69" s="148"/>
      <c r="CC69" s="148"/>
      <c r="CD69" s="148"/>
      <c r="CE69" s="148"/>
      <c r="CF69" s="148"/>
      <c r="CG69" s="148"/>
      <c r="CH69" s="148"/>
      <c r="CI69" s="148"/>
      <c r="CJ69" s="148"/>
      <c r="CK69" s="148"/>
      <c r="CL69" s="148"/>
      <c r="CM69" s="148"/>
      <c r="CN69" s="148"/>
      <c r="CO69" s="148"/>
      <c r="CP69" s="148"/>
      <c r="CQ69" s="148"/>
      <c r="CR69" s="148"/>
      <c r="CS69" s="148"/>
      <c r="CT69" s="148"/>
      <c r="CU69" s="148"/>
      <c r="CV69" s="148"/>
      <c r="CW69" s="148"/>
      <c r="CX69" s="148"/>
      <c r="CY69" s="148"/>
      <c r="CZ69" s="148"/>
      <c r="DA69" s="148"/>
      <c r="DB69" s="148"/>
      <c r="DC69" s="148"/>
      <c r="DD69" s="148"/>
      <c r="DE69" s="148"/>
      <c r="DF69" s="148"/>
      <c r="DG69" s="148"/>
      <c r="DH69" s="148"/>
      <c r="DI69" s="148"/>
      <c r="DJ69" s="148"/>
      <c r="DK69" s="148"/>
      <c r="DL69" s="148"/>
      <c r="DM69" s="148"/>
      <c r="DN69" s="148"/>
      <c r="DO69" s="148"/>
      <c r="DP69" s="148"/>
      <c r="DQ69" s="148"/>
      <c r="DR69" s="148"/>
      <c r="DS69" s="148"/>
      <c r="DT69" s="148"/>
      <c r="DU69" s="148"/>
      <c r="DV69" s="148"/>
      <c r="DW69" s="148"/>
      <c r="DX69" s="148"/>
      <c r="DY69" s="148"/>
      <c r="DZ69" s="148"/>
      <c r="EA69" s="148"/>
      <c r="EB69" s="148"/>
      <c r="EC69" s="148"/>
      <c r="ED69" s="148"/>
      <c r="EE69" s="148"/>
      <c r="EF69" s="148"/>
      <c r="EG69" s="148"/>
      <c r="EH69" s="148"/>
      <c r="EI69" s="148"/>
      <c r="EJ69" s="148"/>
      <c r="EK69" s="148"/>
      <c r="EL69" s="148"/>
      <c r="EM69" s="148"/>
      <c r="EN69" s="148"/>
      <c r="EO69" s="148"/>
      <c r="EP69" s="148"/>
      <c r="EQ69" s="148"/>
      <c r="ER69" s="148"/>
      <c r="ES69" s="148"/>
      <c r="ET69" s="148"/>
      <c r="EU69" s="148"/>
    </row>
    <row r="70" spans="1:151">
      <c r="A70" s="180">
        <v>43100</v>
      </c>
      <c r="B70" s="181" t="s">
        <v>165</v>
      </c>
      <c r="C70" s="159">
        <v>45</v>
      </c>
      <c r="D70" s="9"/>
      <c r="E70" s="9">
        <f t="shared" si="0"/>
        <v>1377.2200000000003</v>
      </c>
      <c r="F70" s="148"/>
      <c r="G70" s="148"/>
      <c r="H70" s="148"/>
      <c r="I70" s="148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  <c r="AA70" s="148"/>
      <c r="AB70" s="148"/>
      <c r="AC70" s="148"/>
      <c r="AD70" s="148"/>
      <c r="AE70" s="148"/>
      <c r="AF70" s="148"/>
      <c r="AG70" s="148"/>
      <c r="AH70" s="148"/>
      <c r="AI70" s="148"/>
      <c r="AJ70" s="148"/>
      <c r="AK70" s="148"/>
      <c r="AL70" s="148"/>
      <c r="AM70" s="148"/>
      <c r="AN70" s="148"/>
      <c r="AO70" s="148"/>
      <c r="AP70" s="148"/>
      <c r="AQ70" s="148"/>
      <c r="AR70" s="148"/>
      <c r="AS70" s="148"/>
      <c r="AT70" s="148"/>
      <c r="AU70" s="148"/>
      <c r="AV70" s="148"/>
      <c r="AW70" s="148"/>
      <c r="AX70" s="148"/>
      <c r="AY70" s="148"/>
      <c r="AZ70" s="148"/>
      <c r="BA70" s="148"/>
      <c r="BB70" s="148"/>
      <c r="BC70" s="148"/>
      <c r="BD70" s="148"/>
      <c r="BE70" s="148"/>
      <c r="BF70" s="148"/>
      <c r="BG70" s="148"/>
      <c r="BH70" s="148"/>
      <c r="BI70" s="148"/>
      <c r="BJ70" s="148"/>
      <c r="BK70" s="148"/>
      <c r="BL70" s="148"/>
      <c r="BM70" s="148"/>
      <c r="BN70" s="148"/>
      <c r="BO70" s="148"/>
      <c r="BP70" s="148"/>
      <c r="BQ70" s="148"/>
      <c r="BR70" s="148"/>
      <c r="BS70" s="148"/>
      <c r="BT70" s="148"/>
      <c r="BU70" s="148"/>
      <c r="BV70" s="148"/>
      <c r="BW70" s="148"/>
      <c r="BX70" s="148"/>
      <c r="BY70" s="148"/>
      <c r="BZ70" s="148"/>
      <c r="CA70" s="148"/>
      <c r="CB70" s="148"/>
      <c r="CC70" s="148"/>
      <c r="CD70" s="148"/>
      <c r="CE70" s="148"/>
      <c r="CF70" s="148"/>
      <c r="CG70" s="148"/>
      <c r="CH70" s="148"/>
      <c r="CI70" s="148"/>
      <c r="CJ70" s="148"/>
      <c r="CK70" s="148"/>
      <c r="CL70" s="148"/>
      <c r="CM70" s="148"/>
      <c r="CN70" s="148"/>
      <c r="CO70" s="148"/>
      <c r="CP70" s="148"/>
      <c r="CQ70" s="148"/>
      <c r="CR70" s="148"/>
      <c r="CS70" s="148"/>
      <c r="CT70" s="148"/>
      <c r="CU70" s="148"/>
      <c r="CV70" s="148"/>
      <c r="CW70" s="148"/>
      <c r="CX70" s="148"/>
      <c r="CY70" s="148"/>
      <c r="CZ70" s="148"/>
      <c r="DA70" s="148"/>
      <c r="DB70" s="148"/>
      <c r="DC70" s="148"/>
      <c r="DD70" s="148"/>
      <c r="DE70" s="148"/>
      <c r="DF70" s="148"/>
      <c r="DG70" s="148"/>
      <c r="DH70" s="148"/>
      <c r="DI70" s="148"/>
      <c r="DJ70" s="148"/>
      <c r="DK70" s="148"/>
      <c r="DL70" s="148"/>
      <c r="DM70" s="148"/>
      <c r="DN70" s="148"/>
      <c r="DO70" s="148"/>
      <c r="DP70" s="148"/>
      <c r="DQ70" s="148"/>
      <c r="DR70" s="148"/>
      <c r="DS70" s="148"/>
      <c r="DT70" s="148"/>
      <c r="DU70" s="148"/>
      <c r="DV70" s="148"/>
      <c r="DW70" s="148"/>
      <c r="DX70" s="148"/>
      <c r="DY70" s="148"/>
      <c r="DZ70" s="148"/>
      <c r="EA70" s="148"/>
      <c r="EB70" s="148"/>
      <c r="EC70" s="148"/>
      <c r="ED70" s="148"/>
      <c r="EE70" s="148"/>
      <c r="EF70" s="148"/>
      <c r="EG70" s="148"/>
      <c r="EH70" s="148"/>
      <c r="EI70" s="148"/>
      <c r="EJ70" s="148"/>
      <c r="EK70" s="148"/>
      <c r="EL70" s="148"/>
      <c r="EM70" s="148"/>
      <c r="EN70" s="148"/>
      <c r="EO70" s="148"/>
      <c r="EP70" s="148"/>
      <c r="EQ70" s="148"/>
      <c r="ER70" s="148"/>
      <c r="ES70" s="148"/>
      <c r="ET70" s="148"/>
      <c r="EU70" s="148"/>
    </row>
    <row r="71" spans="1:151">
      <c r="A71" s="180">
        <v>43100</v>
      </c>
      <c r="B71" s="181" t="s">
        <v>171</v>
      </c>
      <c r="C71" s="159">
        <v>45</v>
      </c>
      <c r="D71" s="9"/>
      <c r="E71" s="9">
        <f t="shared" si="0"/>
        <v>1332.2200000000003</v>
      </c>
      <c r="F71" s="148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  <c r="AA71" s="148"/>
      <c r="AB71" s="148"/>
      <c r="AC71" s="148"/>
      <c r="AD71" s="148"/>
      <c r="AE71" s="148"/>
      <c r="AF71" s="148"/>
      <c r="AG71" s="148"/>
      <c r="AH71" s="148"/>
      <c r="AI71" s="148"/>
      <c r="AJ71" s="148"/>
      <c r="AK71" s="148"/>
      <c r="AL71" s="148"/>
      <c r="AM71" s="148"/>
      <c r="AN71" s="148"/>
      <c r="AO71" s="148"/>
      <c r="AP71" s="148"/>
      <c r="AQ71" s="148"/>
      <c r="AR71" s="148"/>
      <c r="AS71" s="148"/>
      <c r="AT71" s="148"/>
      <c r="AU71" s="148"/>
      <c r="AV71" s="148"/>
      <c r="AW71" s="148"/>
      <c r="AX71" s="148"/>
      <c r="AY71" s="148"/>
      <c r="AZ71" s="148"/>
      <c r="BA71" s="148"/>
      <c r="BB71" s="148"/>
      <c r="BC71" s="148"/>
      <c r="BD71" s="148"/>
      <c r="BE71" s="148"/>
      <c r="BF71" s="148"/>
      <c r="BG71" s="148"/>
      <c r="BH71" s="148"/>
      <c r="BI71" s="148"/>
      <c r="BJ71" s="148"/>
      <c r="BK71" s="148"/>
      <c r="BL71" s="148"/>
      <c r="BM71" s="148"/>
      <c r="BN71" s="148"/>
      <c r="BO71" s="148"/>
      <c r="BP71" s="148"/>
      <c r="BQ71" s="148"/>
      <c r="BR71" s="148"/>
      <c r="BS71" s="148"/>
      <c r="BT71" s="148"/>
      <c r="BU71" s="148"/>
      <c r="BV71" s="148"/>
      <c r="BW71" s="148"/>
      <c r="BX71" s="148"/>
      <c r="BY71" s="148"/>
      <c r="BZ71" s="148"/>
      <c r="CA71" s="148"/>
      <c r="CB71" s="148"/>
      <c r="CC71" s="148"/>
      <c r="CD71" s="148"/>
      <c r="CE71" s="148"/>
      <c r="CF71" s="148"/>
      <c r="CG71" s="148"/>
      <c r="CH71" s="148"/>
      <c r="CI71" s="148"/>
      <c r="CJ71" s="148"/>
      <c r="CK71" s="148"/>
      <c r="CL71" s="148"/>
      <c r="CM71" s="148"/>
      <c r="CN71" s="148"/>
      <c r="CO71" s="148"/>
      <c r="CP71" s="148"/>
      <c r="CQ71" s="148"/>
      <c r="CR71" s="148"/>
      <c r="CS71" s="148"/>
      <c r="CT71" s="148"/>
      <c r="CU71" s="148"/>
      <c r="CV71" s="148"/>
      <c r="CW71" s="148"/>
      <c r="CX71" s="148"/>
      <c r="CY71" s="148"/>
      <c r="CZ71" s="148"/>
      <c r="DA71" s="148"/>
      <c r="DB71" s="148"/>
      <c r="DC71" s="148"/>
      <c r="DD71" s="148"/>
      <c r="DE71" s="148"/>
      <c r="DF71" s="148"/>
      <c r="DG71" s="148"/>
      <c r="DH71" s="148"/>
      <c r="DI71" s="148"/>
      <c r="DJ71" s="148"/>
      <c r="DK71" s="148"/>
      <c r="DL71" s="148"/>
      <c r="DM71" s="148"/>
      <c r="DN71" s="148"/>
      <c r="DO71" s="148"/>
      <c r="DP71" s="148"/>
      <c r="DQ71" s="148"/>
      <c r="DR71" s="148"/>
      <c r="DS71" s="148"/>
      <c r="DT71" s="148"/>
      <c r="DU71" s="148"/>
      <c r="DV71" s="148"/>
      <c r="DW71" s="148"/>
      <c r="DX71" s="148"/>
      <c r="DY71" s="148"/>
      <c r="DZ71" s="148"/>
      <c r="EA71" s="148"/>
      <c r="EB71" s="148"/>
      <c r="EC71" s="148"/>
      <c r="ED71" s="148"/>
      <c r="EE71" s="148"/>
      <c r="EF71" s="148"/>
      <c r="EG71" s="148"/>
      <c r="EH71" s="148"/>
      <c r="EI71" s="148"/>
      <c r="EJ71" s="148"/>
      <c r="EK71" s="148"/>
      <c r="EL71" s="148"/>
      <c r="EM71" s="148"/>
      <c r="EN71" s="148"/>
      <c r="EO71" s="148"/>
      <c r="EP71" s="148"/>
      <c r="EQ71" s="148"/>
      <c r="ER71" s="148"/>
      <c r="ES71" s="148"/>
      <c r="ET71" s="148"/>
      <c r="EU71" s="148"/>
    </row>
    <row r="72" spans="1:151">
      <c r="A72" s="180">
        <v>43100</v>
      </c>
      <c r="B72" s="181" t="s">
        <v>163</v>
      </c>
      <c r="C72" s="159">
        <v>75</v>
      </c>
      <c r="D72" s="9"/>
      <c r="E72" s="9">
        <f t="shared" si="0"/>
        <v>1257.2200000000003</v>
      </c>
      <c r="F72" s="148"/>
      <c r="G72" s="148"/>
      <c r="H72" s="148"/>
      <c r="I72" s="148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  <c r="AA72" s="148"/>
      <c r="AB72" s="148"/>
      <c r="AC72" s="148"/>
      <c r="AD72" s="148"/>
      <c r="AE72" s="148"/>
      <c r="AF72" s="148"/>
      <c r="AG72" s="148"/>
      <c r="AH72" s="148"/>
      <c r="AI72" s="148"/>
      <c r="AJ72" s="148"/>
      <c r="AK72" s="148"/>
      <c r="AL72" s="148"/>
      <c r="AM72" s="148"/>
      <c r="AN72" s="148"/>
      <c r="AO72" s="148"/>
      <c r="AP72" s="148"/>
      <c r="AQ72" s="148"/>
      <c r="AR72" s="148"/>
      <c r="AS72" s="148"/>
      <c r="AT72" s="148"/>
      <c r="AU72" s="148"/>
      <c r="AV72" s="148"/>
      <c r="AW72" s="148"/>
      <c r="AX72" s="148"/>
      <c r="AY72" s="148"/>
      <c r="AZ72" s="148"/>
      <c r="BA72" s="148"/>
      <c r="BB72" s="148"/>
      <c r="BC72" s="148"/>
      <c r="BD72" s="148"/>
      <c r="BE72" s="148"/>
      <c r="BF72" s="148"/>
      <c r="BG72" s="148"/>
      <c r="BH72" s="148"/>
      <c r="BI72" s="148"/>
      <c r="BJ72" s="148"/>
      <c r="BK72" s="148"/>
      <c r="BL72" s="148"/>
      <c r="BM72" s="148"/>
      <c r="BN72" s="148"/>
      <c r="BO72" s="148"/>
      <c r="BP72" s="148"/>
      <c r="BQ72" s="148"/>
      <c r="BR72" s="148"/>
      <c r="BS72" s="148"/>
      <c r="BT72" s="148"/>
      <c r="BU72" s="148"/>
      <c r="BV72" s="148"/>
      <c r="BW72" s="148"/>
      <c r="BX72" s="148"/>
      <c r="BY72" s="148"/>
      <c r="BZ72" s="148"/>
      <c r="CA72" s="148"/>
      <c r="CB72" s="148"/>
      <c r="CC72" s="148"/>
      <c r="CD72" s="148"/>
      <c r="CE72" s="148"/>
      <c r="CF72" s="148"/>
      <c r="CG72" s="148"/>
      <c r="CH72" s="148"/>
      <c r="CI72" s="148"/>
      <c r="CJ72" s="148"/>
      <c r="CK72" s="148"/>
      <c r="CL72" s="148"/>
      <c r="CM72" s="148"/>
      <c r="CN72" s="148"/>
      <c r="CO72" s="148"/>
      <c r="CP72" s="148"/>
      <c r="CQ72" s="148"/>
      <c r="CR72" s="148"/>
      <c r="CS72" s="148"/>
      <c r="CT72" s="148"/>
      <c r="CU72" s="148"/>
      <c r="CV72" s="148"/>
      <c r="CW72" s="148"/>
      <c r="CX72" s="148"/>
      <c r="CY72" s="148"/>
      <c r="CZ72" s="148"/>
      <c r="DA72" s="148"/>
      <c r="DB72" s="148"/>
      <c r="DC72" s="148"/>
      <c r="DD72" s="148"/>
      <c r="DE72" s="148"/>
      <c r="DF72" s="148"/>
      <c r="DG72" s="148"/>
      <c r="DH72" s="148"/>
      <c r="DI72" s="148"/>
      <c r="DJ72" s="148"/>
      <c r="DK72" s="148"/>
      <c r="DL72" s="148"/>
      <c r="DM72" s="148"/>
      <c r="DN72" s="148"/>
      <c r="DO72" s="148"/>
      <c r="DP72" s="148"/>
      <c r="DQ72" s="148"/>
      <c r="DR72" s="148"/>
      <c r="DS72" s="148"/>
      <c r="DT72" s="148"/>
      <c r="DU72" s="148"/>
      <c r="DV72" s="148"/>
      <c r="DW72" s="148"/>
      <c r="DX72" s="148"/>
      <c r="DY72" s="148"/>
      <c r="DZ72" s="148"/>
      <c r="EA72" s="148"/>
      <c r="EB72" s="148"/>
      <c r="EC72" s="148"/>
      <c r="ED72" s="148"/>
      <c r="EE72" s="148"/>
      <c r="EF72" s="148"/>
      <c r="EG72" s="148"/>
      <c r="EH72" s="148"/>
      <c r="EI72" s="148"/>
      <c r="EJ72" s="148"/>
      <c r="EK72" s="148"/>
      <c r="EL72" s="148"/>
      <c r="EM72" s="148"/>
      <c r="EN72" s="148"/>
      <c r="EO72" s="148"/>
      <c r="EP72" s="148"/>
      <c r="EQ72" s="148"/>
      <c r="ER72" s="148"/>
      <c r="ES72" s="148"/>
      <c r="ET72" s="148"/>
      <c r="EU72" s="148"/>
    </row>
    <row r="73" spans="1:151">
      <c r="A73" s="180">
        <v>43100</v>
      </c>
      <c r="B73" s="181" t="s">
        <v>187</v>
      </c>
      <c r="C73" s="159">
        <v>48</v>
      </c>
      <c r="D73" s="9"/>
      <c r="E73" s="9">
        <f t="shared" si="0"/>
        <v>1209.2200000000003</v>
      </c>
      <c r="F73" s="148"/>
      <c r="G73" s="148"/>
      <c r="H73" s="148"/>
      <c r="I73" s="148"/>
      <c r="J73" s="148"/>
      <c r="K73" s="148"/>
      <c r="L73" s="148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  <c r="AA73" s="148"/>
      <c r="AB73" s="148"/>
      <c r="AC73" s="148"/>
      <c r="AD73" s="148"/>
      <c r="AE73" s="148"/>
      <c r="AF73" s="148"/>
      <c r="AG73" s="148"/>
      <c r="AH73" s="148"/>
      <c r="AI73" s="148"/>
      <c r="AJ73" s="148"/>
      <c r="AK73" s="148"/>
      <c r="AL73" s="148"/>
      <c r="AM73" s="148"/>
      <c r="AN73" s="148"/>
      <c r="AO73" s="148"/>
      <c r="AP73" s="148"/>
      <c r="AQ73" s="148"/>
      <c r="AR73" s="148"/>
      <c r="AS73" s="148"/>
      <c r="AT73" s="148"/>
      <c r="AU73" s="148"/>
      <c r="AV73" s="148"/>
      <c r="AW73" s="148"/>
      <c r="AX73" s="148"/>
      <c r="AY73" s="148"/>
      <c r="AZ73" s="148"/>
      <c r="BA73" s="148"/>
      <c r="BB73" s="148"/>
      <c r="BC73" s="148"/>
      <c r="BD73" s="148"/>
      <c r="BE73" s="148"/>
      <c r="BF73" s="148"/>
      <c r="BG73" s="148"/>
      <c r="BH73" s="148"/>
      <c r="BI73" s="148"/>
      <c r="BJ73" s="148"/>
      <c r="BK73" s="148"/>
      <c r="BL73" s="148"/>
      <c r="BM73" s="148"/>
      <c r="BN73" s="148"/>
      <c r="BO73" s="148"/>
      <c r="BP73" s="148"/>
      <c r="BQ73" s="148"/>
      <c r="BR73" s="148"/>
      <c r="BS73" s="148"/>
      <c r="BT73" s="148"/>
      <c r="BU73" s="148"/>
      <c r="BV73" s="148"/>
      <c r="BW73" s="148"/>
      <c r="BX73" s="148"/>
      <c r="BY73" s="148"/>
      <c r="BZ73" s="148"/>
      <c r="CA73" s="148"/>
      <c r="CB73" s="148"/>
      <c r="CC73" s="148"/>
      <c r="CD73" s="148"/>
      <c r="CE73" s="148"/>
      <c r="CF73" s="148"/>
      <c r="CG73" s="148"/>
      <c r="CH73" s="148"/>
      <c r="CI73" s="148"/>
      <c r="CJ73" s="148"/>
      <c r="CK73" s="148"/>
      <c r="CL73" s="148"/>
      <c r="CM73" s="148"/>
      <c r="CN73" s="148"/>
      <c r="CO73" s="148"/>
      <c r="CP73" s="148"/>
      <c r="CQ73" s="148"/>
      <c r="CR73" s="148"/>
      <c r="CS73" s="148"/>
      <c r="CT73" s="148"/>
      <c r="CU73" s="148"/>
      <c r="CV73" s="148"/>
      <c r="CW73" s="148"/>
      <c r="CX73" s="148"/>
      <c r="CY73" s="148"/>
      <c r="CZ73" s="148"/>
      <c r="DA73" s="148"/>
      <c r="DB73" s="148"/>
      <c r="DC73" s="148"/>
      <c r="DD73" s="148"/>
      <c r="DE73" s="148"/>
      <c r="DF73" s="148"/>
      <c r="DG73" s="148"/>
      <c r="DH73" s="148"/>
      <c r="DI73" s="148"/>
      <c r="DJ73" s="148"/>
      <c r="DK73" s="148"/>
      <c r="DL73" s="148"/>
      <c r="DM73" s="148"/>
      <c r="DN73" s="148"/>
      <c r="DO73" s="148"/>
      <c r="DP73" s="148"/>
      <c r="DQ73" s="148"/>
      <c r="DR73" s="148"/>
      <c r="DS73" s="148"/>
      <c r="DT73" s="148"/>
      <c r="DU73" s="148"/>
      <c r="DV73" s="148"/>
      <c r="DW73" s="148"/>
      <c r="DX73" s="148"/>
      <c r="DY73" s="148"/>
      <c r="DZ73" s="148"/>
      <c r="EA73" s="148"/>
      <c r="EB73" s="148"/>
      <c r="EC73" s="148"/>
      <c r="ED73" s="148"/>
      <c r="EE73" s="148"/>
      <c r="EF73" s="148"/>
      <c r="EG73" s="148"/>
      <c r="EH73" s="148"/>
      <c r="EI73" s="148"/>
      <c r="EJ73" s="148"/>
      <c r="EK73" s="148"/>
      <c r="EL73" s="148"/>
      <c r="EM73" s="148"/>
      <c r="EN73" s="148"/>
      <c r="EO73" s="148"/>
      <c r="EP73" s="148"/>
      <c r="EQ73" s="148"/>
      <c r="ER73" s="148"/>
      <c r="ES73" s="148"/>
      <c r="ET73" s="148"/>
      <c r="EU73" s="148"/>
    </row>
    <row r="74" spans="1:151">
      <c r="A74" s="180">
        <v>43100</v>
      </c>
      <c r="B74" s="181" t="s">
        <v>170</v>
      </c>
      <c r="C74" s="182">
        <v>60</v>
      </c>
      <c r="D74" s="9"/>
      <c r="E74" s="9">
        <f t="shared" ref="E74:E76" si="1">SUM(E73+D74-C74)</f>
        <v>1149.2200000000003</v>
      </c>
      <c r="F74" s="148"/>
      <c r="G74" s="148"/>
      <c r="H74" s="148"/>
      <c r="I74" s="148"/>
      <c r="J74" s="148"/>
      <c r="K74" s="148"/>
      <c r="L74" s="148"/>
      <c r="M74" s="148"/>
      <c r="N74" s="148"/>
      <c r="O74" s="148"/>
      <c r="P74" s="148"/>
      <c r="Q74" s="148"/>
      <c r="R74" s="148"/>
      <c r="S74" s="148"/>
      <c r="T74" s="148"/>
      <c r="U74" s="148"/>
      <c r="V74" s="148"/>
      <c r="W74" s="148"/>
      <c r="X74" s="148"/>
      <c r="Y74" s="148"/>
      <c r="Z74" s="148"/>
      <c r="AA74" s="148"/>
      <c r="AB74" s="148"/>
      <c r="AC74" s="148"/>
      <c r="AD74" s="148"/>
      <c r="AE74" s="148"/>
      <c r="AF74" s="148"/>
      <c r="AG74" s="148"/>
      <c r="AH74" s="148"/>
      <c r="AI74" s="148"/>
      <c r="AJ74" s="148"/>
      <c r="AK74" s="148"/>
      <c r="AL74" s="148"/>
      <c r="AM74" s="148"/>
      <c r="AN74" s="148"/>
      <c r="AO74" s="148"/>
      <c r="AP74" s="148"/>
      <c r="AQ74" s="148"/>
      <c r="AR74" s="148"/>
      <c r="AS74" s="148"/>
      <c r="AT74" s="148"/>
      <c r="AU74" s="148"/>
      <c r="AV74" s="148"/>
      <c r="AW74" s="148"/>
      <c r="AX74" s="148"/>
      <c r="AY74" s="148"/>
      <c r="AZ74" s="148"/>
      <c r="BA74" s="148"/>
      <c r="BB74" s="148"/>
      <c r="BC74" s="148"/>
      <c r="BD74" s="148"/>
      <c r="BE74" s="148"/>
      <c r="BF74" s="148"/>
      <c r="BG74" s="148"/>
      <c r="BH74" s="148"/>
      <c r="BI74" s="148"/>
      <c r="BJ74" s="148"/>
      <c r="BK74" s="148"/>
      <c r="BL74" s="148"/>
      <c r="BM74" s="148"/>
      <c r="BN74" s="148"/>
      <c r="BO74" s="148"/>
      <c r="BP74" s="148"/>
      <c r="BQ74" s="148"/>
      <c r="BR74" s="148"/>
      <c r="BS74" s="148"/>
      <c r="BT74" s="148"/>
      <c r="BU74" s="148"/>
      <c r="BV74" s="148"/>
      <c r="BW74" s="148"/>
      <c r="BX74" s="148"/>
      <c r="BY74" s="148"/>
      <c r="BZ74" s="148"/>
      <c r="CA74" s="148"/>
      <c r="CB74" s="148"/>
      <c r="CC74" s="148"/>
      <c r="CD74" s="148"/>
      <c r="CE74" s="148"/>
      <c r="CF74" s="148"/>
      <c r="CG74" s="148"/>
      <c r="CH74" s="148"/>
      <c r="CI74" s="148"/>
      <c r="CJ74" s="148"/>
      <c r="CK74" s="148"/>
      <c r="CL74" s="148"/>
      <c r="CM74" s="148"/>
      <c r="CN74" s="148"/>
      <c r="CO74" s="148"/>
      <c r="CP74" s="148"/>
      <c r="CQ74" s="148"/>
      <c r="CR74" s="148"/>
      <c r="CS74" s="148"/>
      <c r="CT74" s="148"/>
      <c r="CU74" s="148"/>
      <c r="CV74" s="148"/>
      <c r="CW74" s="148"/>
      <c r="CX74" s="148"/>
      <c r="CY74" s="148"/>
      <c r="CZ74" s="148"/>
      <c r="DA74" s="148"/>
      <c r="DB74" s="148"/>
      <c r="DC74" s="148"/>
      <c r="DD74" s="148"/>
      <c r="DE74" s="148"/>
      <c r="DF74" s="148"/>
      <c r="DG74" s="148"/>
      <c r="DH74" s="148"/>
      <c r="DI74" s="148"/>
      <c r="DJ74" s="148"/>
      <c r="DK74" s="148"/>
      <c r="DL74" s="148"/>
      <c r="DM74" s="148"/>
      <c r="DN74" s="148"/>
      <c r="DO74" s="148"/>
      <c r="DP74" s="148"/>
      <c r="DQ74" s="148"/>
      <c r="DR74" s="148"/>
      <c r="DS74" s="148"/>
      <c r="DT74" s="148"/>
      <c r="DU74" s="148"/>
      <c r="DV74" s="148"/>
      <c r="DW74" s="148"/>
      <c r="DX74" s="148"/>
      <c r="DY74" s="148"/>
      <c r="DZ74" s="148"/>
      <c r="EA74" s="148"/>
      <c r="EB74" s="148"/>
      <c r="EC74" s="148"/>
      <c r="ED74" s="148"/>
      <c r="EE74" s="148"/>
      <c r="EF74" s="148"/>
      <c r="EG74" s="148"/>
      <c r="EH74" s="148"/>
      <c r="EI74" s="148"/>
      <c r="EJ74" s="148"/>
      <c r="EK74" s="148"/>
      <c r="EL74" s="148"/>
      <c r="EM74" s="148"/>
      <c r="EN74" s="148"/>
      <c r="EO74" s="148"/>
      <c r="EP74" s="148"/>
      <c r="EQ74" s="148"/>
      <c r="ER74" s="148"/>
      <c r="ES74" s="148"/>
      <c r="ET74" s="148"/>
      <c r="EU74" s="148"/>
    </row>
    <row r="75" spans="1:151">
      <c r="A75" s="201" t="s">
        <v>195</v>
      </c>
      <c r="B75" s="202"/>
      <c r="C75" s="177">
        <v>280</v>
      </c>
      <c r="D75" s="9"/>
      <c r="E75" s="9">
        <f t="shared" si="1"/>
        <v>869.22000000000025</v>
      </c>
      <c r="F75" s="148"/>
      <c r="G75" s="148"/>
      <c r="H75" s="148"/>
      <c r="I75" s="148"/>
      <c r="J75" s="148"/>
      <c r="K75" s="148"/>
      <c r="L75" s="148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8"/>
      <c r="Z75" s="148"/>
      <c r="AA75" s="148"/>
      <c r="AB75" s="148"/>
      <c r="AC75" s="148"/>
      <c r="AD75" s="148"/>
      <c r="AE75" s="148"/>
      <c r="AF75" s="148"/>
      <c r="AG75" s="148"/>
      <c r="AH75" s="148"/>
      <c r="AI75" s="148"/>
      <c r="AJ75" s="148"/>
      <c r="AK75" s="148"/>
      <c r="AL75" s="148"/>
      <c r="AM75" s="148"/>
      <c r="AN75" s="148"/>
      <c r="AO75" s="148"/>
      <c r="AP75" s="148"/>
      <c r="AQ75" s="148"/>
      <c r="AR75" s="148"/>
      <c r="AS75" s="148"/>
      <c r="AT75" s="148"/>
      <c r="AU75" s="148"/>
      <c r="AV75" s="148"/>
      <c r="AW75" s="148"/>
      <c r="AX75" s="148"/>
      <c r="AY75" s="148"/>
      <c r="AZ75" s="148"/>
      <c r="BA75" s="148"/>
      <c r="BB75" s="148"/>
      <c r="BC75" s="148"/>
      <c r="BD75" s="148"/>
      <c r="BE75" s="148"/>
      <c r="BF75" s="148"/>
      <c r="BG75" s="148"/>
      <c r="BH75" s="148"/>
      <c r="BI75" s="148"/>
      <c r="BJ75" s="148"/>
      <c r="BK75" s="148"/>
      <c r="BL75" s="148"/>
      <c r="BM75" s="148"/>
      <c r="BN75" s="148"/>
      <c r="BO75" s="148"/>
      <c r="BP75" s="148"/>
      <c r="BQ75" s="148"/>
      <c r="BR75" s="148"/>
      <c r="BS75" s="148"/>
      <c r="BT75" s="148"/>
      <c r="BU75" s="148"/>
      <c r="BV75" s="148"/>
      <c r="BW75" s="148"/>
      <c r="BX75" s="148"/>
      <c r="BY75" s="148"/>
      <c r="BZ75" s="148"/>
      <c r="CA75" s="148"/>
      <c r="CB75" s="148"/>
      <c r="CC75" s="148"/>
      <c r="CD75" s="148"/>
      <c r="CE75" s="148"/>
      <c r="CF75" s="148"/>
      <c r="CG75" s="148"/>
      <c r="CH75" s="148"/>
      <c r="CI75" s="148"/>
      <c r="CJ75" s="148"/>
      <c r="CK75" s="148"/>
      <c r="CL75" s="148"/>
      <c r="CM75" s="148"/>
      <c r="CN75" s="148"/>
      <c r="CO75" s="148"/>
      <c r="CP75" s="148"/>
      <c r="CQ75" s="148"/>
      <c r="CR75" s="148"/>
      <c r="CS75" s="148"/>
      <c r="CT75" s="148"/>
      <c r="CU75" s="148"/>
      <c r="CV75" s="148"/>
      <c r="CW75" s="148"/>
      <c r="CX75" s="148"/>
      <c r="CY75" s="148"/>
      <c r="CZ75" s="148"/>
      <c r="DA75" s="148"/>
      <c r="DB75" s="148"/>
      <c r="DC75" s="148"/>
      <c r="DD75" s="148"/>
      <c r="DE75" s="148"/>
      <c r="DF75" s="148"/>
      <c r="DG75" s="148"/>
      <c r="DH75" s="148"/>
      <c r="DI75" s="148"/>
      <c r="DJ75" s="148"/>
      <c r="DK75" s="148"/>
      <c r="DL75" s="148"/>
      <c r="DM75" s="148"/>
      <c r="DN75" s="148"/>
      <c r="DO75" s="148"/>
      <c r="DP75" s="148"/>
      <c r="DQ75" s="148"/>
      <c r="DR75" s="148"/>
      <c r="DS75" s="148"/>
      <c r="DT75" s="148"/>
      <c r="DU75" s="148"/>
      <c r="DV75" s="148"/>
      <c r="DW75" s="148"/>
      <c r="DX75" s="148"/>
      <c r="DY75" s="148"/>
      <c r="DZ75" s="148"/>
      <c r="EA75" s="148"/>
      <c r="EB75" s="148"/>
      <c r="EC75" s="148"/>
      <c r="ED75" s="148"/>
      <c r="EE75" s="148"/>
      <c r="EF75" s="148"/>
      <c r="EG75" s="148"/>
      <c r="EH75" s="148"/>
      <c r="EI75" s="148"/>
      <c r="EJ75" s="148"/>
      <c r="EK75" s="148"/>
      <c r="EL75" s="148"/>
      <c r="EM75" s="148"/>
      <c r="EN75" s="148"/>
      <c r="EO75" s="148"/>
      <c r="EP75" s="148"/>
      <c r="EQ75" s="148"/>
      <c r="ER75" s="148"/>
      <c r="ES75" s="148"/>
      <c r="ET75" s="148"/>
      <c r="EU75" s="148"/>
    </row>
    <row r="76" spans="1:151">
      <c r="A76" s="198" t="s">
        <v>13</v>
      </c>
      <c r="B76" s="199"/>
      <c r="C76" s="199"/>
      <c r="D76" s="200"/>
      <c r="E76" s="170">
        <f t="shared" si="1"/>
        <v>869.22000000000025</v>
      </c>
      <c r="F76" s="148"/>
      <c r="G76" s="148"/>
      <c r="H76" s="148"/>
      <c r="I76" s="148"/>
      <c r="J76" s="148"/>
      <c r="K76" s="148"/>
      <c r="L76" s="148"/>
      <c r="M76" s="148"/>
      <c r="N76" s="148"/>
      <c r="O76" s="148"/>
      <c r="P76" s="148"/>
      <c r="Q76" s="148"/>
      <c r="R76" s="148"/>
      <c r="S76" s="148"/>
      <c r="T76" s="148"/>
      <c r="U76" s="148"/>
      <c r="V76" s="148"/>
      <c r="W76" s="148"/>
      <c r="X76" s="148"/>
      <c r="Y76" s="148"/>
      <c r="Z76" s="148"/>
      <c r="AA76" s="148"/>
      <c r="AB76" s="148"/>
      <c r="AC76" s="148"/>
      <c r="AD76" s="148"/>
      <c r="AE76" s="148"/>
      <c r="AF76" s="148"/>
      <c r="AG76" s="148"/>
      <c r="AH76" s="148"/>
      <c r="AI76" s="148"/>
      <c r="AJ76" s="148"/>
      <c r="AK76" s="148"/>
      <c r="AL76" s="148"/>
      <c r="AM76" s="148"/>
      <c r="AN76" s="148"/>
      <c r="AO76" s="148"/>
      <c r="AP76" s="148"/>
      <c r="AQ76" s="148"/>
      <c r="AR76" s="148"/>
      <c r="AS76" s="148"/>
      <c r="AT76" s="148"/>
      <c r="AU76" s="148"/>
      <c r="AV76" s="148"/>
      <c r="AW76" s="148"/>
      <c r="AX76" s="148"/>
      <c r="AY76" s="148"/>
      <c r="AZ76" s="148"/>
      <c r="BA76" s="148"/>
      <c r="BB76" s="148"/>
      <c r="BC76" s="148"/>
      <c r="BD76" s="148"/>
      <c r="BE76" s="148"/>
      <c r="BF76" s="148"/>
      <c r="BG76" s="148"/>
      <c r="BH76" s="148"/>
      <c r="BI76" s="148"/>
      <c r="BJ76" s="148"/>
      <c r="BK76" s="148"/>
      <c r="BL76" s="148"/>
      <c r="BM76" s="148"/>
      <c r="BN76" s="148"/>
      <c r="BO76" s="148"/>
      <c r="BP76" s="148"/>
      <c r="BQ76" s="148"/>
      <c r="BR76" s="148"/>
      <c r="BS76" s="148"/>
      <c r="BT76" s="148"/>
      <c r="BU76" s="148"/>
      <c r="BV76" s="148"/>
      <c r="BW76" s="148"/>
      <c r="BX76" s="148"/>
      <c r="BY76" s="148"/>
      <c r="BZ76" s="148"/>
      <c r="CA76" s="148"/>
      <c r="CB76" s="148"/>
      <c r="CC76" s="148"/>
      <c r="CD76" s="148"/>
      <c r="CE76" s="148"/>
      <c r="CF76" s="148"/>
      <c r="CG76" s="148"/>
      <c r="CH76" s="148"/>
      <c r="CI76" s="148"/>
      <c r="CJ76" s="148"/>
      <c r="CK76" s="148"/>
      <c r="CL76" s="148"/>
      <c r="CM76" s="148"/>
      <c r="CN76" s="148"/>
      <c r="CO76" s="148"/>
      <c r="CP76" s="148"/>
      <c r="CQ76" s="148"/>
      <c r="CR76" s="148"/>
      <c r="CS76" s="148"/>
      <c r="CT76" s="148"/>
      <c r="CU76" s="148"/>
      <c r="CV76" s="148"/>
      <c r="CW76" s="148"/>
      <c r="CX76" s="148"/>
      <c r="CY76" s="148"/>
      <c r="CZ76" s="148"/>
      <c r="DA76" s="148"/>
      <c r="DB76" s="148"/>
      <c r="DC76" s="148"/>
      <c r="DD76" s="148"/>
      <c r="DE76" s="148"/>
      <c r="DF76" s="148"/>
      <c r="DG76" s="148"/>
      <c r="DH76" s="148"/>
      <c r="DI76" s="148"/>
      <c r="DJ76" s="148"/>
      <c r="DK76" s="148"/>
      <c r="DL76" s="148"/>
      <c r="DM76" s="148"/>
      <c r="DN76" s="148"/>
      <c r="DO76" s="148"/>
      <c r="DP76" s="148"/>
      <c r="DQ76" s="148"/>
      <c r="DR76" s="148"/>
      <c r="DS76" s="148"/>
      <c r="DT76" s="148"/>
      <c r="DU76" s="148"/>
      <c r="DV76" s="148"/>
      <c r="DW76" s="148"/>
      <c r="DX76" s="148"/>
      <c r="DY76" s="148"/>
      <c r="DZ76" s="148"/>
      <c r="EA76" s="148"/>
      <c r="EB76" s="148"/>
      <c r="EC76" s="148"/>
      <c r="ED76" s="148"/>
      <c r="EE76" s="148"/>
      <c r="EF76" s="148"/>
      <c r="EG76" s="148"/>
      <c r="EH76" s="148"/>
      <c r="EI76" s="148"/>
      <c r="EJ76" s="148"/>
      <c r="EK76" s="148"/>
      <c r="EL76" s="148"/>
      <c r="EM76" s="148"/>
      <c r="EN76" s="148"/>
      <c r="EO76" s="148"/>
      <c r="EP76" s="148"/>
      <c r="EQ76" s="148"/>
      <c r="ER76" s="148"/>
      <c r="ES76" s="148"/>
      <c r="ET76" s="148"/>
      <c r="EU76" s="148"/>
    </row>
    <row r="77" spans="1:151">
      <c r="F77" s="148"/>
      <c r="G77" s="148"/>
      <c r="H77" s="148"/>
      <c r="I77" s="148"/>
      <c r="J77" s="148"/>
      <c r="K77" s="148"/>
      <c r="L77" s="148"/>
      <c r="M77" s="148"/>
      <c r="N77" s="148"/>
      <c r="O77" s="148"/>
      <c r="P77" s="148"/>
      <c r="Q77" s="148"/>
      <c r="R77" s="148"/>
      <c r="S77" s="148"/>
      <c r="T77" s="148"/>
      <c r="U77" s="148"/>
      <c r="V77" s="148"/>
      <c r="W77" s="148"/>
      <c r="X77" s="148"/>
      <c r="Y77" s="148"/>
      <c r="Z77" s="148"/>
      <c r="AA77" s="148"/>
      <c r="AB77" s="148"/>
      <c r="AC77" s="148"/>
      <c r="AD77" s="148"/>
      <c r="AE77" s="148"/>
      <c r="AF77" s="148"/>
      <c r="AG77" s="148"/>
      <c r="AH77" s="148"/>
      <c r="AI77" s="148"/>
      <c r="AJ77" s="148"/>
      <c r="AK77" s="148"/>
      <c r="AL77" s="148"/>
      <c r="AM77" s="148"/>
      <c r="AN77" s="148"/>
      <c r="AO77" s="148"/>
      <c r="AP77" s="148"/>
      <c r="AQ77" s="148"/>
      <c r="AR77" s="148"/>
      <c r="AS77" s="148"/>
      <c r="AT77" s="148"/>
      <c r="AU77" s="148"/>
      <c r="AV77" s="148"/>
      <c r="AW77" s="148"/>
      <c r="AX77" s="148"/>
      <c r="AY77" s="148"/>
      <c r="AZ77" s="148"/>
      <c r="BA77" s="148"/>
      <c r="BB77" s="148"/>
      <c r="BC77" s="148"/>
      <c r="BD77" s="148"/>
      <c r="BE77" s="148"/>
      <c r="BF77" s="148"/>
      <c r="BG77" s="148"/>
      <c r="BH77" s="148"/>
      <c r="BI77" s="148"/>
      <c r="BJ77" s="148"/>
      <c r="BK77" s="148"/>
      <c r="BL77" s="148"/>
      <c r="BM77" s="148"/>
      <c r="BN77" s="148"/>
      <c r="BO77" s="148"/>
      <c r="BP77" s="148"/>
      <c r="BQ77" s="148"/>
      <c r="BR77" s="148"/>
      <c r="BS77" s="148"/>
      <c r="BT77" s="148"/>
      <c r="BU77" s="148"/>
      <c r="BV77" s="148"/>
      <c r="BW77" s="148"/>
      <c r="BX77" s="148"/>
      <c r="BY77" s="148"/>
      <c r="BZ77" s="148"/>
      <c r="CA77" s="148"/>
      <c r="CB77" s="148"/>
      <c r="CC77" s="148"/>
      <c r="CD77" s="148"/>
      <c r="CE77" s="148"/>
      <c r="CF77" s="148"/>
      <c r="CG77" s="148"/>
      <c r="CH77" s="148"/>
      <c r="CI77" s="148"/>
      <c r="CJ77" s="148"/>
      <c r="CK77" s="148"/>
      <c r="CL77" s="148"/>
      <c r="CM77" s="148"/>
      <c r="CN77" s="148"/>
      <c r="CO77" s="148"/>
      <c r="CP77" s="148"/>
      <c r="CQ77" s="148"/>
      <c r="CR77" s="148"/>
      <c r="CS77" s="148"/>
      <c r="CT77" s="148"/>
      <c r="CU77" s="148"/>
      <c r="CV77" s="148"/>
      <c r="CW77" s="148"/>
      <c r="CX77" s="148"/>
      <c r="CY77" s="148"/>
      <c r="CZ77" s="148"/>
      <c r="DA77" s="148"/>
      <c r="DB77" s="148"/>
      <c r="DC77" s="148"/>
      <c r="DD77" s="148"/>
      <c r="DE77" s="148"/>
      <c r="DF77" s="148"/>
      <c r="DG77" s="148"/>
      <c r="DH77" s="148"/>
      <c r="DI77" s="148"/>
      <c r="DJ77" s="148"/>
      <c r="DK77" s="148"/>
      <c r="DL77" s="148"/>
      <c r="DM77" s="148"/>
      <c r="DN77" s="148"/>
      <c r="DO77" s="148"/>
      <c r="DP77" s="148"/>
      <c r="DQ77" s="148"/>
      <c r="DR77" s="148"/>
      <c r="DS77" s="148"/>
      <c r="DT77" s="148"/>
      <c r="DU77" s="148"/>
      <c r="DV77" s="148"/>
      <c r="DW77" s="148"/>
      <c r="DX77" s="148"/>
      <c r="DY77" s="148"/>
      <c r="DZ77" s="148"/>
      <c r="EA77" s="148"/>
      <c r="EB77" s="148"/>
      <c r="EC77" s="148"/>
      <c r="ED77" s="148"/>
      <c r="EE77" s="148"/>
      <c r="EF77" s="148"/>
      <c r="EG77" s="148"/>
      <c r="EH77" s="148"/>
      <c r="EI77" s="148"/>
      <c r="EJ77" s="148"/>
      <c r="EK77" s="148"/>
      <c r="EL77" s="148"/>
      <c r="EM77" s="148"/>
      <c r="EN77" s="148"/>
      <c r="EO77" s="148"/>
      <c r="EP77" s="148"/>
      <c r="EQ77" s="148"/>
      <c r="ER77" s="148"/>
      <c r="ES77" s="148"/>
      <c r="ET77" s="148"/>
      <c r="EU77" s="148"/>
    </row>
  </sheetData>
  <sheetProtection algorithmName="SHA-512" hashValue="XwZEr18p16+hh6SCNHdws7FYAuf02NCCUnFWogJcnGo3BPYDLl58HEwU9gh1YGFdI5qXb+42+RamQ39D5jBylA==" saltValue="EYjynHBrAhOcexoIaoCdEA==" spinCount="100000" sheet="1" objects="1" scenarios="1"/>
  <mergeCells count="4">
    <mergeCell ref="A2:E2"/>
    <mergeCell ref="A5:D5"/>
    <mergeCell ref="A76:D76"/>
    <mergeCell ref="A75:B75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7"/>
  <sheetViews>
    <sheetView tabSelected="1" zoomScale="120" zoomScaleNormal="120" workbookViewId="0">
      <selection activeCell="F16" sqref="F16"/>
    </sheetView>
  </sheetViews>
  <sheetFormatPr baseColWidth="10" defaultColWidth="11.42578125" defaultRowHeight="12.75"/>
  <cols>
    <col min="1" max="5" width="11.42578125" style="18"/>
    <col min="6" max="6" width="14.7109375" style="18" bestFit="1" customWidth="1"/>
    <col min="7" max="7" width="11.42578125" style="18"/>
    <col min="8" max="8" width="28" style="18" customWidth="1"/>
    <col min="9" max="16384" width="11.42578125" style="18"/>
  </cols>
  <sheetData>
    <row r="1" spans="1:10" ht="30">
      <c r="A1" s="210" t="s">
        <v>16</v>
      </c>
      <c r="B1" s="211"/>
      <c r="C1" s="211"/>
      <c r="D1" s="211"/>
      <c r="E1" s="211"/>
      <c r="F1" s="211"/>
      <c r="G1" s="211"/>
      <c r="H1" s="211"/>
      <c r="I1" s="211"/>
      <c r="J1" s="211"/>
    </row>
    <row r="2" spans="1:10" ht="33">
      <c r="A2" s="212" t="s">
        <v>17</v>
      </c>
      <c r="B2" s="213"/>
      <c r="C2" s="213"/>
      <c r="D2" s="213"/>
      <c r="E2" s="213"/>
      <c r="F2" s="213"/>
      <c r="G2" s="214">
        <v>2017</v>
      </c>
      <c r="H2" s="214"/>
      <c r="I2" s="214"/>
      <c r="J2" s="214"/>
    </row>
    <row r="3" spans="1:10" ht="18">
      <c r="A3" s="215" t="s">
        <v>18</v>
      </c>
      <c r="B3" s="216"/>
      <c r="C3" s="216"/>
      <c r="D3" s="216"/>
      <c r="E3" s="216"/>
      <c r="F3" s="216"/>
      <c r="G3" s="216"/>
      <c r="H3" s="216"/>
      <c r="I3" s="216"/>
      <c r="J3" s="216"/>
    </row>
    <row r="4" spans="1:10" ht="9" customHeight="1" thickBot="1">
      <c r="A4" s="10"/>
      <c r="B4" s="10"/>
      <c r="C4" s="10"/>
      <c r="D4" s="10"/>
      <c r="E4" s="19"/>
      <c r="F4" s="10"/>
      <c r="G4" s="10"/>
      <c r="H4" s="20"/>
      <c r="I4" s="24"/>
      <c r="J4" s="25"/>
    </row>
    <row r="5" spans="1:10">
      <c r="A5" s="26" t="s">
        <v>19</v>
      </c>
      <c r="B5" s="27"/>
      <c r="C5" s="27"/>
      <c r="D5" s="27"/>
      <c r="E5" s="28"/>
      <c r="F5" s="29" t="s">
        <v>20</v>
      </c>
      <c r="G5" s="26"/>
      <c r="H5" s="30"/>
      <c r="I5" s="28"/>
      <c r="J5" s="29" t="s">
        <v>21</v>
      </c>
    </row>
    <row r="6" spans="1:10" ht="13.5" thickBot="1">
      <c r="A6" s="217" t="s">
        <v>22</v>
      </c>
      <c r="B6" s="218"/>
      <c r="C6" s="31"/>
      <c r="D6" s="32"/>
      <c r="E6" s="33"/>
      <c r="F6" s="34">
        <f>SUM(F8:F14)</f>
        <v>0</v>
      </c>
      <c r="G6" s="35"/>
      <c r="H6" s="36"/>
      <c r="I6" s="33"/>
      <c r="J6" s="34">
        <f>SUM('Poste 1 stages'!E42)</f>
        <v>1359</v>
      </c>
    </row>
    <row r="7" spans="1:10">
      <c r="A7" s="132"/>
      <c r="B7" s="133"/>
      <c r="C7" s="133" t="s">
        <v>23</v>
      </c>
      <c r="D7" s="37"/>
      <c r="E7" s="38"/>
      <c r="F7" s="39"/>
      <c r="G7" s="40"/>
      <c r="H7" s="41" t="s">
        <v>23</v>
      </c>
      <c r="I7" s="38"/>
      <c r="J7" s="39"/>
    </row>
    <row r="8" spans="1:10">
      <c r="A8" s="141"/>
      <c r="B8" s="142"/>
      <c r="C8" s="142"/>
      <c r="D8" s="143"/>
      <c r="E8" s="42"/>
      <c r="F8" s="39"/>
      <c r="G8" s="141" t="s">
        <v>51</v>
      </c>
      <c r="H8" s="143"/>
      <c r="I8" s="43"/>
      <c r="J8" s="39">
        <v>1359</v>
      </c>
    </row>
    <row r="9" spans="1:10">
      <c r="A9" s="132"/>
      <c r="B9" s="133"/>
      <c r="C9" s="133"/>
      <c r="D9" s="133"/>
      <c r="E9" s="42"/>
      <c r="F9" s="39"/>
      <c r="G9" s="44"/>
      <c r="H9" s="45"/>
      <c r="I9" s="43"/>
      <c r="J9" s="39"/>
    </row>
    <row r="10" spans="1:10">
      <c r="A10" s="132"/>
      <c r="B10" s="133"/>
      <c r="C10" s="133"/>
      <c r="D10" s="133"/>
      <c r="E10" s="42"/>
      <c r="F10" s="39"/>
      <c r="G10" s="44"/>
      <c r="H10" s="45"/>
      <c r="I10" s="43"/>
      <c r="J10" s="39"/>
    </row>
    <row r="11" spans="1:10">
      <c r="A11" s="132"/>
      <c r="B11" s="133"/>
      <c r="C11" s="133"/>
      <c r="D11" s="133"/>
      <c r="E11" s="42"/>
      <c r="F11" s="39"/>
      <c r="G11" s="44"/>
      <c r="H11" s="46"/>
      <c r="I11" s="43"/>
      <c r="J11" s="39"/>
    </row>
    <row r="12" spans="1:10">
      <c r="A12" s="132"/>
      <c r="B12" s="133"/>
      <c r="C12" s="133"/>
      <c r="D12" s="133"/>
      <c r="E12" s="42"/>
      <c r="F12" s="39"/>
      <c r="G12" s="44"/>
      <c r="H12" s="46"/>
      <c r="I12" s="43"/>
      <c r="J12" s="39"/>
    </row>
    <row r="13" spans="1:10">
      <c r="A13" s="132"/>
      <c r="B13" s="133"/>
      <c r="C13" s="133"/>
      <c r="D13" s="47"/>
      <c r="E13" s="42"/>
      <c r="F13" s="39"/>
      <c r="G13" s="44"/>
      <c r="H13" s="46"/>
      <c r="I13" s="43"/>
      <c r="J13" s="39"/>
    </row>
    <row r="14" spans="1:10" ht="13.5" thickBot="1">
      <c r="A14" s="132"/>
      <c r="B14" s="133"/>
      <c r="C14" s="133"/>
      <c r="D14" s="47"/>
      <c r="E14" s="42"/>
      <c r="F14" s="39"/>
      <c r="G14" s="208"/>
      <c r="H14" s="209"/>
      <c r="I14" s="43"/>
      <c r="J14" s="39"/>
    </row>
    <row r="15" spans="1:10">
      <c r="A15" s="48" t="s">
        <v>24</v>
      </c>
      <c r="B15" s="49"/>
      <c r="C15" s="49"/>
      <c r="D15" s="49"/>
      <c r="E15" s="50"/>
      <c r="F15" s="51" t="s">
        <v>20</v>
      </c>
      <c r="G15" s="48"/>
      <c r="H15" s="52"/>
      <c r="I15" s="53"/>
      <c r="J15" s="51" t="s">
        <v>21</v>
      </c>
    </row>
    <row r="16" spans="1:10" ht="13.5" thickBot="1">
      <c r="A16" s="54" t="s">
        <v>25</v>
      </c>
      <c r="B16" s="55"/>
      <c r="C16" s="55"/>
      <c r="D16" s="56"/>
      <c r="E16" s="57"/>
      <c r="F16" s="58">
        <f>SUM('Poste 2 Activités + réunions'!C24)</f>
        <v>3425.97</v>
      </c>
      <c r="G16" s="59"/>
      <c r="H16" s="60"/>
      <c r="I16" s="61"/>
      <c r="J16" s="58">
        <f>SUM('Poste 2 Activités + réunions'!D24)</f>
        <v>1633.7</v>
      </c>
    </row>
    <row r="17" spans="1:10">
      <c r="A17" s="132"/>
      <c r="B17" s="133"/>
      <c r="C17" s="133" t="s">
        <v>23</v>
      </c>
      <c r="D17" s="37"/>
      <c r="E17" s="42"/>
      <c r="F17" s="39"/>
      <c r="G17" s="63"/>
      <c r="H17" s="41" t="s">
        <v>23</v>
      </c>
      <c r="I17" s="38"/>
      <c r="J17" s="62"/>
    </row>
    <row r="18" spans="1:10">
      <c r="A18" s="163" t="s">
        <v>179</v>
      </c>
      <c r="B18" s="133"/>
      <c r="C18" s="133"/>
      <c r="D18" s="133"/>
      <c r="E18" s="42"/>
      <c r="F18" s="39"/>
      <c r="G18" s="63"/>
      <c r="H18" s="41"/>
      <c r="I18" s="38"/>
      <c r="J18" s="62"/>
    </row>
    <row r="19" spans="1:10">
      <c r="A19" s="132"/>
      <c r="B19" s="133" t="s">
        <v>176</v>
      </c>
      <c r="C19" s="133"/>
      <c r="D19" s="133"/>
      <c r="E19" s="42"/>
      <c r="F19" s="39">
        <v>401.5</v>
      </c>
      <c r="G19" s="63"/>
      <c r="H19" s="41"/>
      <c r="I19" s="38"/>
      <c r="J19" s="62"/>
    </row>
    <row r="20" spans="1:10">
      <c r="A20" s="132"/>
      <c r="B20" s="133"/>
      <c r="C20" s="133"/>
      <c r="D20" s="133"/>
      <c r="E20" s="42"/>
      <c r="F20" s="39"/>
      <c r="G20" s="63"/>
      <c r="H20" s="41"/>
      <c r="I20" s="38"/>
      <c r="J20" s="62"/>
    </row>
    <row r="21" spans="1:10">
      <c r="A21" s="163" t="s">
        <v>186</v>
      </c>
      <c r="B21" s="133"/>
      <c r="C21" s="133"/>
      <c r="D21" s="133"/>
      <c r="E21" s="42"/>
      <c r="F21" s="39"/>
      <c r="G21" s="63"/>
      <c r="H21" s="41"/>
      <c r="I21" s="38"/>
      <c r="J21" s="62"/>
    </row>
    <row r="22" spans="1:10">
      <c r="A22" s="163"/>
      <c r="B22" s="133" t="s">
        <v>177</v>
      </c>
      <c r="C22" s="133"/>
      <c r="D22" s="133"/>
      <c r="E22" s="42"/>
      <c r="F22" s="39">
        <v>280</v>
      </c>
      <c r="G22" s="63"/>
      <c r="H22" s="41"/>
      <c r="I22" s="38"/>
      <c r="J22" s="62"/>
    </row>
    <row r="23" spans="1:10">
      <c r="A23" s="132"/>
      <c r="B23" s="133" t="s">
        <v>54</v>
      </c>
      <c r="C23" s="133"/>
      <c r="D23" s="133"/>
      <c r="E23" s="42"/>
      <c r="F23" s="39">
        <v>362</v>
      </c>
      <c r="G23" s="63"/>
      <c r="H23" s="41"/>
      <c r="I23" s="38"/>
      <c r="J23" s="62"/>
    </row>
    <row r="24" spans="1:10">
      <c r="A24" s="132"/>
      <c r="B24" s="133" t="s">
        <v>178</v>
      </c>
      <c r="C24" s="133"/>
      <c r="D24" s="133"/>
      <c r="E24" s="42"/>
      <c r="F24" s="39">
        <v>219</v>
      </c>
      <c r="G24" s="63"/>
      <c r="H24" s="41"/>
      <c r="I24" s="38"/>
      <c r="J24" s="62"/>
    </row>
    <row r="25" spans="1:10">
      <c r="A25" s="132"/>
      <c r="B25" s="205" t="s">
        <v>193</v>
      </c>
      <c r="C25" s="205"/>
      <c r="D25" s="133"/>
      <c r="E25" s="42"/>
      <c r="F25" s="39">
        <v>964.5</v>
      </c>
      <c r="G25" s="206" t="s">
        <v>194</v>
      </c>
      <c r="H25" s="207"/>
      <c r="I25" s="38"/>
      <c r="J25" s="62">
        <v>964.5</v>
      </c>
    </row>
    <row r="26" spans="1:10">
      <c r="A26" s="163" t="s">
        <v>180</v>
      </c>
      <c r="B26" s="133"/>
      <c r="C26" s="133"/>
      <c r="D26" s="133"/>
      <c r="E26" s="42"/>
      <c r="F26" s="39"/>
      <c r="G26" s="63"/>
      <c r="H26" s="41"/>
      <c r="I26" s="38"/>
      <c r="J26" s="62"/>
    </row>
    <row r="27" spans="1:10">
      <c r="A27" s="132"/>
      <c r="B27" s="133" t="s">
        <v>181</v>
      </c>
      <c r="C27" s="133"/>
      <c r="D27" s="133"/>
      <c r="E27" s="42"/>
      <c r="F27" s="39">
        <v>151.82</v>
      </c>
      <c r="G27" s="157" t="s">
        <v>174</v>
      </c>
      <c r="H27" s="41"/>
      <c r="I27" s="38"/>
      <c r="J27" s="62">
        <v>151.82</v>
      </c>
    </row>
    <row r="28" spans="1:10">
      <c r="A28" s="132"/>
      <c r="B28" s="133" t="s">
        <v>182</v>
      </c>
      <c r="C28" s="133"/>
      <c r="D28" s="133"/>
      <c r="E28" s="42"/>
      <c r="F28" s="39">
        <v>334.61</v>
      </c>
      <c r="G28" s="157"/>
      <c r="H28" s="41"/>
      <c r="I28" s="38"/>
      <c r="J28" s="62"/>
    </row>
    <row r="29" spans="1:10">
      <c r="A29" s="132"/>
      <c r="B29" s="133"/>
      <c r="C29" s="133"/>
      <c r="D29" s="133"/>
      <c r="E29" s="42"/>
      <c r="F29" s="39"/>
      <c r="G29" s="157"/>
      <c r="H29" s="41"/>
      <c r="I29" s="38"/>
      <c r="J29" s="62"/>
    </row>
    <row r="30" spans="1:10">
      <c r="A30" s="163" t="s">
        <v>183</v>
      </c>
      <c r="B30" s="133"/>
      <c r="C30" s="133"/>
      <c r="D30" s="133"/>
      <c r="E30" s="42"/>
      <c r="F30" s="39"/>
      <c r="G30" s="157"/>
      <c r="H30" s="41"/>
      <c r="I30" s="38"/>
      <c r="J30" s="62"/>
    </row>
    <row r="31" spans="1:10">
      <c r="A31" s="132"/>
      <c r="B31" s="133" t="s">
        <v>184</v>
      </c>
      <c r="C31" s="133"/>
      <c r="D31" s="133"/>
      <c r="E31" s="42"/>
      <c r="F31" s="39">
        <v>667.54</v>
      </c>
      <c r="G31" s="157" t="s">
        <v>175</v>
      </c>
      <c r="H31" s="41"/>
      <c r="I31" s="38"/>
      <c r="J31" s="62">
        <v>517.38</v>
      </c>
    </row>
    <row r="32" spans="1:10">
      <c r="A32" s="132"/>
      <c r="B32" s="133" t="s">
        <v>185</v>
      </c>
      <c r="C32" s="133"/>
      <c r="D32" s="133"/>
      <c r="E32" s="42"/>
      <c r="F32" s="39">
        <v>45</v>
      </c>
      <c r="G32" s="157"/>
      <c r="H32" s="41"/>
      <c r="I32" s="38"/>
      <c r="J32" s="62"/>
    </row>
    <row r="33" spans="1:10" ht="13.5" thickBot="1">
      <c r="A33" s="132"/>
      <c r="B33" s="133"/>
      <c r="C33" s="133"/>
      <c r="D33" s="133"/>
      <c r="E33" s="42"/>
      <c r="F33" s="39"/>
      <c r="G33" s="63"/>
      <c r="H33" s="41"/>
      <c r="I33" s="38"/>
      <c r="J33" s="62"/>
    </row>
    <row r="34" spans="1:10">
      <c r="A34" s="48" t="s">
        <v>26</v>
      </c>
      <c r="B34" s="49"/>
      <c r="C34" s="49"/>
      <c r="D34" s="49"/>
      <c r="E34" s="64"/>
      <c r="F34" s="51" t="s">
        <v>20</v>
      </c>
      <c r="G34" s="65"/>
      <c r="H34" s="66"/>
      <c r="I34" s="64"/>
      <c r="J34" s="51" t="s">
        <v>21</v>
      </c>
    </row>
    <row r="35" spans="1:10" ht="13.5" thickBot="1">
      <c r="A35" s="54" t="s">
        <v>27</v>
      </c>
      <c r="B35" s="55"/>
      <c r="C35" s="55"/>
      <c r="D35" s="67"/>
      <c r="E35" s="68"/>
      <c r="F35" s="58">
        <f>SUM('Poste 3 Matériels'!C12)</f>
        <v>1071.3600000000001</v>
      </c>
      <c r="G35" s="69"/>
      <c r="H35" s="60"/>
      <c r="I35" s="70"/>
      <c r="J35" s="58">
        <f>SUM('Poste 3 Matériels'!D12)</f>
        <v>0</v>
      </c>
    </row>
    <row r="36" spans="1:10">
      <c r="A36" s="71"/>
      <c r="B36" s="72"/>
      <c r="C36" s="133" t="s">
        <v>23</v>
      </c>
      <c r="D36" s="133"/>
      <c r="E36" s="42"/>
      <c r="F36" s="138"/>
      <c r="G36" s="76"/>
      <c r="H36" s="77" t="s">
        <v>23</v>
      </c>
      <c r="I36" s="74"/>
      <c r="J36" s="75"/>
    </row>
    <row r="37" spans="1:10">
      <c r="A37" s="98" t="s">
        <v>142</v>
      </c>
      <c r="B37" s="79"/>
      <c r="C37" s="133"/>
      <c r="D37" s="133"/>
      <c r="E37" s="42"/>
      <c r="F37" s="62">
        <v>23.88</v>
      </c>
      <c r="G37" s="78"/>
      <c r="H37" s="79"/>
      <c r="I37" s="80"/>
      <c r="J37" s="81"/>
    </row>
    <row r="38" spans="1:10">
      <c r="A38" s="98" t="s">
        <v>173</v>
      </c>
      <c r="B38" s="79"/>
      <c r="C38" s="133"/>
      <c r="D38" s="133"/>
      <c r="E38" s="42"/>
      <c r="F38" s="162">
        <v>1047.48</v>
      </c>
      <c r="G38" s="78"/>
      <c r="H38" s="79"/>
      <c r="I38" s="80"/>
      <c r="J38" s="81"/>
    </row>
    <row r="39" spans="1:10">
      <c r="A39" s="98"/>
      <c r="B39" s="79"/>
      <c r="C39" s="133"/>
      <c r="D39" s="133"/>
      <c r="E39" s="42"/>
      <c r="F39" s="139"/>
      <c r="G39" s="78"/>
      <c r="H39" s="79"/>
      <c r="I39" s="80"/>
      <c r="J39" s="81"/>
    </row>
    <row r="40" spans="1:10" ht="13.5" thickBot="1">
      <c r="A40" s="102"/>
      <c r="B40" s="85"/>
      <c r="C40" s="133"/>
      <c r="D40" s="133"/>
      <c r="E40" s="42"/>
      <c r="F40" s="140"/>
      <c r="G40" s="84"/>
      <c r="H40" s="85"/>
      <c r="I40" s="82"/>
      <c r="J40" s="83"/>
    </row>
    <row r="41" spans="1:10">
      <c r="A41" s="48" t="s">
        <v>28</v>
      </c>
      <c r="B41" s="49"/>
      <c r="C41" s="49"/>
      <c r="D41" s="49"/>
      <c r="E41" s="50"/>
      <c r="F41" s="51" t="s">
        <v>20</v>
      </c>
      <c r="G41" s="48"/>
      <c r="H41" s="52"/>
      <c r="I41" s="53"/>
      <c r="J41" s="51" t="s">
        <v>21</v>
      </c>
    </row>
    <row r="42" spans="1:10" ht="13.5" thickBot="1">
      <c r="A42" s="54" t="s">
        <v>29</v>
      </c>
      <c r="B42" s="55"/>
      <c r="C42" s="55"/>
      <c r="D42" s="67"/>
      <c r="E42" s="57"/>
      <c r="F42" s="58">
        <f>SUM('Poste 4 Subventions'!C10)</f>
        <v>0</v>
      </c>
      <c r="G42" s="86"/>
      <c r="H42" s="60"/>
      <c r="I42" s="61"/>
      <c r="J42" s="58">
        <f>SUM('Poste 4 Subventions'!D10)</f>
        <v>5117.83</v>
      </c>
    </row>
    <row r="43" spans="1:10">
      <c r="A43" s="87"/>
      <c r="B43" s="88"/>
      <c r="C43" s="133" t="s">
        <v>23</v>
      </c>
      <c r="D43" s="89"/>
      <c r="E43" s="38"/>
      <c r="F43" s="62"/>
      <c r="G43" s="88"/>
      <c r="H43" s="41" t="s">
        <v>23</v>
      </c>
      <c r="I43" s="90"/>
      <c r="J43" s="62"/>
    </row>
    <row r="44" spans="1:10">
      <c r="A44" s="87"/>
      <c r="B44" s="88"/>
      <c r="C44" s="133"/>
      <c r="D44" s="89"/>
      <c r="E44" s="38"/>
      <c r="F44" s="62"/>
      <c r="G44" s="134" t="s">
        <v>204</v>
      </c>
      <c r="H44" s="79"/>
      <c r="I44" s="90"/>
      <c r="J44" s="62">
        <v>1917.83</v>
      </c>
    </row>
    <row r="45" spans="1:10">
      <c r="A45" s="135"/>
      <c r="B45" s="136"/>
      <c r="C45" s="136"/>
      <c r="D45" s="137"/>
      <c r="E45" s="80"/>
      <c r="F45" s="81"/>
      <c r="G45" s="78" t="s">
        <v>188</v>
      </c>
      <c r="H45" s="79"/>
      <c r="I45" s="80"/>
      <c r="J45" s="81">
        <v>2000</v>
      </c>
    </row>
    <row r="46" spans="1:10">
      <c r="A46" s="91"/>
      <c r="B46" s="10"/>
      <c r="C46" s="10"/>
      <c r="D46" s="10"/>
      <c r="E46" s="80"/>
      <c r="F46" s="81"/>
      <c r="G46" s="134" t="s">
        <v>189</v>
      </c>
      <c r="H46" s="79"/>
      <c r="I46" s="80"/>
      <c r="J46" s="81">
        <v>1200</v>
      </c>
    </row>
    <row r="47" spans="1:10" ht="13.5" thickBot="1">
      <c r="A47" s="91"/>
      <c r="B47" s="10"/>
      <c r="C47" s="10"/>
      <c r="D47" s="10"/>
      <c r="E47" s="80"/>
      <c r="F47" s="81"/>
      <c r="G47" s="78"/>
      <c r="H47" s="79"/>
      <c r="I47" s="80"/>
      <c r="J47" s="81"/>
    </row>
    <row r="48" spans="1:10">
      <c r="A48" s="48" t="s">
        <v>30</v>
      </c>
      <c r="B48" s="92" t="s">
        <v>31</v>
      </c>
      <c r="C48" s="93"/>
      <c r="D48" s="65"/>
      <c r="E48" s="50"/>
      <c r="F48" s="51" t="s">
        <v>20</v>
      </c>
      <c r="G48" s="94"/>
      <c r="H48" s="66"/>
      <c r="I48" s="64"/>
      <c r="J48" s="51" t="s">
        <v>21</v>
      </c>
    </row>
    <row r="49" spans="1:11" ht="13.5" thickBot="1">
      <c r="A49" s="54"/>
      <c r="B49" s="55"/>
      <c r="C49" s="55"/>
      <c r="D49" s="67"/>
      <c r="E49" s="61"/>
      <c r="F49" s="58">
        <f>SUM('Poste 8 charges d''exploitation'!C30)</f>
        <v>2493.98</v>
      </c>
      <c r="G49" s="86"/>
      <c r="H49" s="60"/>
      <c r="I49" s="70"/>
      <c r="J49" s="58">
        <f>SUM('Poste 8 charges d''exploitation'!D30)</f>
        <v>30</v>
      </c>
    </row>
    <row r="50" spans="1:11">
      <c r="A50" s="95"/>
      <c r="B50" s="72"/>
      <c r="C50" s="72" t="s">
        <v>23</v>
      </c>
      <c r="D50" s="73"/>
      <c r="E50" s="74"/>
      <c r="F50" s="75"/>
      <c r="G50" s="96"/>
      <c r="H50" s="77" t="s">
        <v>23</v>
      </c>
      <c r="I50" s="74"/>
      <c r="J50" s="62"/>
    </row>
    <row r="51" spans="1:11">
      <c r="A51" s="132" t="s">
        <v>52</v>
      </c>
      <c r="B51" s="133"/>
      <c r="C51" s="97"/>
      <c r="D51" s="37"/>
      <c r="E51" s="38"/>
      <c r="F51" s="62">
        <v>1552</v>
      </c>
      <c r="G51" s="158" t="s">
        <v>69</v>
      </c>
      <c r="H51" s="143"/>
      <c r="I51" s="38"/>
      <c r="J51" s="62">
        <v>30</v>
      </c>
    </row>
    <row r="52" spans="1:11">
      <c r="A52" s="98" t="s">
        <v>32</v>
      </c>
      <c r="B52" s="10"/>
      <c r="C52" s="99"/>
      <c r="D52" s="10"/>
      <c r="E52" s="100"/>
      <c r="F52" s="81"/>
      <c r="H52" s="143"/>
      <c r="I52" s="38"/>
      <c r="J52" s="62"/>
    </row>
    <row r="53" spans="1:11">
      <c r="A53" s="98" t="s">
        <v>33</v>
      </c>
      <c r="B53" s="134"/>
      <c r="C53" s="101"/>
      <c r="D53" s="134"/>
      <c r="E53" s="80"/>
      <c r="F53" s="81"/>
      <c r="G53" s="44"/>
      <c r="H53" s="45"/>
      <c r="I53" s="38"/>
      <c r="J53" s="62"/>
    </row>
    <row r="54" spans="1:11">
      <c r="A54" s="98" t="s">
        <v>34</v>
      </c>
      <c r="B54" s="134"/>
      <c r="C54" s="101"/>
      <c r="D54" s="134"/>
      <c r="E54" s="80"/>
      <c r="F54" s="81"/>
      <c r="G54" s="98"/>
      <c r="H54" s="78"/>
      <c r="I54" s="100"/>
      <c r="J54" s="81"/>
    </row>
    <row r="55" spans="1:11" s="17" customFormat="1" ht="13.35" customHeight="1">
      <c r="A55" s="98" t="s">
        <v>35</v>
      </c>
      <c r="B55" s="134"/>
      <c r="C55" s="101"/>
      <c r="D55" s="134"/>
      <c r="E55" s="80"/>
      <c r="F55" s="81"/>
      <c r="G55" s="98"/>
      <c r="H55" s="79"/>
      <c r="I55" s="80"/>
      <c r="J55" s="81"/>
    </row>
    <row r="56" spans="1:11">
      <c r="A56" s="98" t="s">
        <v>36</v>
      </c>
      <c r="B56" s="134"/>
      <c r="C56" s="101"/>
      <c r="D56" s="134"/>
      <c r="E56" s="80"/>
      <c r="F56" s="81"/>
      <c r="G56" s="98"/>
      <c r="H56" s="78"/>
      <c r="I56" s="80"/>
      <c r="J56" s="81"/>
    </row>
    <row r="57" spans="1:11">
      <c r="A57" s="98" t="s">
        <v>37</v>
      </c>
      <c r="B57" s="10"/>
      <c r="C57" s="10"/>
      <c r="D57" s="10"/>
      <c r="E57" s="80"/>
      <c r="F57" s="81"/>
      <c r="G57" s="98"/>
      <c r="H57" s="79"/>
      <c r="I57" s="80"/>
      <c r="J57" s="81"/>
    </row>
    <row r="58" spans="1:11">
      <c r="A58" s="98" t="s">
        <v>38</v>
      </c>
      <c r="B58" s="10"/>
      <c r="C58" s="10"/>
      <c r="D58" s="10"/>
      <c r="E58" s="80"/>
      <c r="F58" s="81">
        <v>51</v>
      </c>
      <c r="G58" s="91"/>
      <c r="H58" s="20"/>
      <c r="I58" s="80"/>
      <c r="J58" s="81"/>
      <c r="K58" s="184"/>
    </row>
    <row r="59" spans="1:11">
      <c r="A59" s="98" t="s">
        <v>40</v>
      </c>
      <c r="B59" s="10"/>
      <c r="C59" s="10"/>
      <c r="D59" s="10"/>
      <c r="E59" s="80"/>
      <c r="F59" s="81"/>
      <c r="G59" s="91"/>
      <c r="H59" s="20"/>
      <c r="I59" s="80"/>
      <c r="J59" s="81"/>
    </row>
    <row r="60" spans="1:11">
      <c r="A60" s="98" t="s">
        <v>39</v>
      </c>
      <c r="B60" s="10"/>
      <c r="C60" s="10"/>
      <c r="D60" s="10"/>
      <c r="E60" s="80"/>
      <c r="F60" s="81">
        <v>334.6</v>
      </c>
      <c r="G60" s="91"/>
      <c r="H60" s="20"/>
      <c r="I60" s="80"/>
      <c r="J60" s="81"/>
    </row>
    <row r="61" spans="1:11">
      <c r="A61" s="98" t="s">
        <v>41</v>
      </c>
      <c r="B61" s="10"/>
      <c r="C61" s="10"/>
      <c r="D61" s="10"/>
      <c r="E61" s="80"/>
      <c r="F61" s="81">
        <v>51</v>
      </c>
      <c r="G61" s="91"/>
      <c r="H61" s="20"/>
      <c r="I61" s="80"/>
      <c r="J61" s="81"/>
    </row>
    <row r="62" spans="1:11">
      <c r="A62" s="98" t="s">
        <v>42</v>
      </c>
      <c r="B62" s="10"/>
      <c r="C62" s="10"/>
      <c r="D62" s="10"/>
      <c r="E62" s="80"/>
      <c r="F62" s="81"/>
      <c r="G62" s="91"/>
      <c r="H62" s="20"/>
      <c r="I62" s="80"/>
      <c r="J62" s="81"/>
    </row>
    <row r="63" spans="1:11">
      <c r="A63" s="98" t="s">
        <v>43</v>
      </c>
      <c r="B63" s="10"/>
      <c r="C63" s="10"/>
      <c r="D63" s="10"/>
      <c r="E63" s="80"/>
      <c r="F63" s="81"/>
      <c r="G63" s="91"/>
      <c r="H63" s="20"/>
      <c r="I63" s="80"/>
      <c r="J63" s="81"/>
    </row>
    <row r="64" spans="1:11">
      <c r="A64" s="98" t="s">
        <v>44</v>
      </c>
      <c r="B64" s="10"/>
      <c r="C64" s="10"/>
      <c r="D64" s="10"/>
      <c r="E64" s="80"/>
      <c r="F64" s="81"/>
      <c r="G64" s="91"/>
      <c r="H64" s="20"/>
      <c r="I64" s="80"/>
      <c r="J64" s="81"/>
    </row>
    <row r="65" spans="1:10">
      <c r="A65" s="98" t="s">
        <v>53</v>
      </c>
      <c r="B65" s="10"/>
      <c r="C65" s="10"/>
      <c r="D65" s="10"/>
      <c r="E65" s="80"/>
      <c r="F65" s="81"/>
      <c r="G65" s="91"/>
      <c r="H65" s="20"/>
      <c r="I65" s="80"/>
      <c r="J65" s="81"/>
    </row>
    <row r="66" spans="1:10">
      <c r="A66" s="135" t="s">
        <v>50</v>
      </c>
      <c r="B66" s="136"/>
      <c r="C66" s="136"/>
      <c r="D66" s="137"/>
      <c r="E66" s="80"/>
      <c r="F66" s="81">
        <v>505.38</v>
      </c>
      <c r="G66" s="91"/>
      <c r="H66" s="20"/>
      <c r="I66" s="80"/>
      <c r="J66" s="81"/>
    </row>
    <row r="67" spans="1:10" ht="16.5" thickBot="1">
      <c r="A67" s="102" t="s">
        <v>49</v>
      </c>
      <c r="B67" s="103"/>
      <c r="C67" s="103"/>
      <c r="D67" s="103"/>
      <c r="E67" s="82"/>
      <c r="F67" s="83" t="s">
        <v>48</v>
      </c>
      <c r="G67" s="104"/>
      <c r="H67" s="105"/>
      <c r="I67" s="82"/>
      <c r="J67" s="83"/>
    </row>
    <row r="68" spans="1:10" ht="13.5" thickBot="1">
      <c r="A68" s="10"/>
      <c r="B68" s="10"/>
      <c r="C68" s="10"/>
      <c r="D68" s="10"/>
      <c r="E68" s="19"/>
      <c r="F68" s="11"/>
      <c r="G68" s="10"/>
      <c r="H68" s="20"/>
      <c r="I68" s="19"/>
      <c r="J68" s="11"/>
    </row>
    <row r="69" spans="1:10" ht="16.5" thickBot="1">
      <c r="A69" s="10"/>
      <c r="B69" s="10"/>
      <c r="C69" s="10"/>
      <c r="D69" s="10"/>
      <c r="E69" s="106" t="s">
        <v>45</v>
      </c>
      <c r="F69" s="107">
        <f>SUM(F6+F16+F35+F42+F49)</f>
        <v>6991.3099999999995</v>
      </c>
      <c r="G69" s="108"/>
      <c r="H69" s="109"/>
      <c r="I69" s="106" t="s">
        <v>46</v>
      </c>
      <c r="J69" s="110">
        <f>SUM(J49+J42+J35+J16+J6)</f>
        <v>8140.53</v>
      </c>
    </row>
    <row r="70" spans="1:10" ht="13.5" thickBot="1">
      <c r="A70" s="10"/>
      <c r="B70" s="10"/>
      <c r="C70" s="10"/>
      <c r="D70" s="10"/>
      <c r="E70" s="19"/>
      <c r="F70" s="11"/>
      <c r="G70" s="10"/>
      <c r="H70" s="20"/>
      <c r="I70" s="19"/>
      <c r="J70" s="11"/>
    </row>
    <row r="71" spans="1:10" ht="13.5" thickBot="1">
      <c r="A71" s="203" t="s">
        <v>192</v>
      </c>
      <c r="B71" s="204"/>
      <c r="C71" s="204"/>
      <c r="D71" s="10"/>
      <c r="E71" s="111">
        <v>1917.83</v>
      </c>
      <c r="F71" s="20"/>
      <c r="G71" s="19"/>
      <c r="H71" s="20"/>
      <c r="I71" s="19"/>
      <c r="J71" s="11"/>
    </row>
    <row r="72" spans="1:10" ht="13.5" thickBot="1">
      <c r="A72" s="10" t="s">
        <v>56</v>
      </c>
      <c r="B72" s="10"/>
      <c r="C72" s="10"/>
      <c r="D72" s="10"/>
      <c r="E72" s="112">
        <f>J69</f>
        <v>8140.53</v>
      </c>
      <c r="F72" s="20"/>
      <c r="G72" s="19"/>
      <c r="H72" s="20"/>
      <c r="I72" s="19"/>
      <c r="J72" s="11"/>
    </row>
    <row r="73" spans="1:10" ht="13.5" thickBot="1">
      <c r="A73" s="10" t="s">
        <v>57</v>
      </c>
      <c r="B73" s="10"/>
      <c r="C73" s="10"/>
      <c r="D73" s="10"/>
      <c r="E73" s="113">
        <f>F69</f>
        <v>6991.3099999999995</v>
      </c>
      <c r="F73" s="20"/>
      <c r="G73" s="19"/>
      <c r="H73" s="20"/>
      <c r="I73" s="19"/>
      <c r="J73" s="11"/>
    </row>
    <row r="74" spans="1:10" ht="13.5" thickBot="1">
      <c r="A74" s="10" t="s">
        <v>197</v>
      </c>
      <c r="B74" s="10"/>
      <c r="C74" s="10"/>
      <c r="D74" s="10"/>
      <c r="E74" s="111">
        <f>SUM(E72-E73)</f>
        <v>1149.2200000000003</v>
      </c>
      <c r="F74" s="20"/>
      <c r="G74" s="19"/>
      <c r="H74" s="20"/>
      <c r="I74" s="19"/>
      <c r="J74" s="11"/>
    </row>
    <row r="75" spans="1:10" ht="13.5" thickBot="1">
      <c r="A75" s="10"/>
      <c r="B75" s="10"/>
      <c r="C75" s="10"/>
      <c r="D75" s="10"/>
      <c r="E75" s="114"/>
      <c r="F75" s="11"/>
      <c r="G75" s="10"/>
      <c r="H75" s="20"/>
      <c r="I75" s="19"/>
      <c r="J75" s="11"/>
    </row>
    <row r="76" spans="1:10" ht="13.5" thickBot="1">
      <c r="A76" s="10" t="s">
        <v>196</v>
      </c>
      <c r="B76" s="10"/>
      <c r="C76" s="10"/>
      <c r="D76" s="10"/>
      <c r="E76" s="115">
        <v>869.22</v>
      </c>
      <c r="F76" s="11"/>
      <c r="G76" s="10"/>
      <c r="H76" s="20"/>
      <c r="I76" s="19"/>
      <c r="J76" s="11"/>
    </row>
    <row r="77" spans="1:10">
      <c r="A77" s="16"/>
      <c r="B77" s="16"/>
      <c r="C77" s="16"/>
      <c r="D77" s="16"/>
      <c r="E77" s="19"/>
      <c r="F77" s="11"/>
      <c r="G77" s="10"/>
      <c r="H77" s="20"/>
      <c r="I77" s="19"/>
      <c r="J77" s="11"/>
    </row>
  </sheetData>
  <sheetProtection algorithmName="SHA-512" hashValue="WgEW3mVY5egbvm6g/nHZnU1mxexYTfNY2OT8p0q6YelAoNoRl9k0eSeWYfufR/Nkmnm860p1nBjRnV/EPjvRqg==" saltValue="/FnE1iZLz4nnde6MkMMbhQ==" spinCount="100000" sheet="1" objects="1" scenarios="1"/>
  <mergeCells count="9">
    <mergeCell ref="A71:C71"/>
    <mergeCell ref="B25:C25"/>
    <mergeCell ref="G25:H25"/>
    <mergeCell ref="G14:H14"/>
    <mergeCell ref="A1:J1"/>
    <mergeCell ref="A2:F2"/>
    <mergeCell ref="G2:J2"/>
    <mergeCell ref="A3:J3"/>
    <mergeCell ref="A6:B6"/>
  </mergeCells>
  <pageMargins left="0.7" right="0.7" top="0.75" bottom="0.75" header="0.3" footer="0.3"/>
  <pageSetup paperSize="9" scale="6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31"/>
  <sheetViews>
    <sheetView workbookViewId="0">
      <selection activeCell="A6" sqref="A6"/>
    </sheetView>
  </sheetViews>
  <sheetFormatPr baseColWidth="10" defaultRowHeight="12.75"/>
  <sheetData>
    <row r="3" spans="1:1">
      <c r="A3" t="s">
        <v>199</v>
      </c>
    </row>
    <row r="5" spans="1:1">
      <c r="A5">
        <v>869.22</v>
      </c>
    </row>
    <row r="9" spans="1:1">
      <c r="A9" s="183" t="s">
        <v>200</v>
      </c>
    </row>
    <row r="10" spans="1:1">
      <c r="A10" s="183"/>
    </row>
    <row r="11" spans="1:1">
      <c r="A11" s="183">
        <v>51</v>
      </c>
    </row>
    <row r="12" spans="1:1">
      <c r="A12" s="183">
        <v>45</v>
      </c>
    </row>
    <row r="13" spans="1:1">
      <c r="A13" s="183">
        <v>45</v>
      </c>
    </row>
    <row r="14" spans="1:1">
      <c r="A14" s="183">
        <v>75</v>
      </c>
    </row>
    <row r="15" spans="1:1">
      <c r="A15" s="183">
        <v>48</v>
      </c>
    </row>
    <row r="16" spans="1:1">
      <c r="A16" s="183">
        <v>60</v>
      </c>
    </row>
    <row r="17" spans="1:1">
      <c r="A17" s="183">
        <v>964.5</v>
      </c>
    </row>
    <row r="20" spans="1:1">
      <c r="A20" t="s">
        <v>201</v>
      </c>
    </row>
    <row r="22" spans="1:1">
      <c r="A22">
        <v>2157.7199999999998</v>
      </c>
    </row>
    <row r="25" spans="1:1">
      <c r="A25" t="s">
        <v>202</v>
      </c>
    </row>
    <row r="27" spans="1:1">
      <c r="A27">
        <f>A5+SUM(A11:A17)</f>
        <v>2157.7200000000003</v>
      </c>
    </row>
    <row r="29" spans="1:1">
      <c r="A29" t="s">
        <v>203</v>
      </c>
    </row>
    <row r="31" spans="1:1">
      <c r="A31">
        <f>A27-A22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8</vt:i4>
      </vt:variant>
      <vt:variant>
        <vt:lpstr>Plages nommées</vt:lpstr>
      </vt:variant>
      <vt:variant>
        <vt:i4>2</vt:i4>
      </vt:variant>
    </vt:vector>
  </HeadingPairs>
  <TitlesOfParts>
    <vt:vector size="10" baseType="lpstr">
      <vt:lpstr>Poste 1 stages</vt:lpstr>
      <vt:lpstr>Poste 2 Activités + réunions</vt:lpstr>
      <vt:lpstr>Poste 3 Matériels</vt:lpstr>
      <vt:lpstr>Poste 4 Subventions</vt:lpstr>
      <vt:lpstr>Poste 8 charges d'exploitation</vt:lpstr>
      <vt:lpstr>COMPTE CHEQUES</vt:lpstr>
      <vt:lpstr>BILAN</vt:lpstr>
      <vt:lpstr>Feuil1</vt:lpstr>
      <vt:lpstr>BILAN!Zone_d_impression</vt:lpstr>
      <vt:lpstr>'Poste 1 stages'!Zone_d_impression</vt:lpstr>
    </vt:vector>
  </TitlesOfParts>
  <Company>Aurore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</dc:creator>
  <cp:lastModifiedBy>MARGOUET Chantal OBS/OGSB</cp:lastModifiedBy>
  <cp:lastPrinted>2016-12-14T10:38:07Z</cp:lastPrinted>
  <dcterms:created xsi:type="dcterms:W3CDTF">2001-02-27T19:39:15Z</dcterms:created>
  <dcterms:modified xsi:type="dcterms:W3CDTF">2018-02-25T12:26:16Z</dcterms:modified>
</cp:coreProperties>
</file>